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filterPrivacy="1" codeName="ThisWorkbook" autoCompressPictures="0"/>
  <xr:revisionPtr revIDLastSave="0" documentId="13_ncr:1_{C6416979-F3E2-46A6-B263-CF079D374044}" xr6:coauthVersionLast="47" xr6:coauthVersionMax="47" xr10:uidLastSave="{00000000-0000-0000-0000-000000000000}"/>
  <bookViews>
    <workbookView xWindow="-110" yWindow="-110" windowWidth="25820" windowHeight="13900" tabRatio="788" activeTab="1" xr2:uid="{00000000-000D-0000-FFFF-FFFF00000000}"/>
  </bookViews>
  <sheets>
    <sheet name="1 月" sheetId="14" r:id="rId1"/>
    <sheet name="2 月" sheetId="15" r:id="rId2"/>
    <sheet name="3 月" sheetId="16" r:id="rId3"/>
    <sheet name="4 月" sheetId="17" r:id="rId4"/>
    <sheet name="5 月" sheetId="18" r:id="rId5"/>
    <sheet name="6 月" sheetId="19" r:id="rId6"/>
    <sheet name="7 月" sheetId="20" r:id="rId7"/>
    <sheet name="8 月" sheetId="21" r:id="rId8"/>
    <sheet name="9 月" sheetId="22" r:id="rId9"/>
    <sheet name="10 月" sheetId="23" r:id="rId10"/>
    <sheet name="11 月" sheetId="24" r:id="rId11"/>
    <sheet name="12 月" sheetId="25" r:id="rId12"/>
  </sheets>
  <definedNames>
    <definedName name="CalendarYear">'1 月'!$K$5</definedName>
    <definedName name="ColumnTitleRegion1..H12.1">'1 月'!$B$3</definedName>
    <definedName name="ColumnTitleRegion1..H12.10">'10 月'!$B$3</definedName>
    <definedName name="ColumnTitleRegion1..H12.11">'11 月'!$B$3</definedName>
    <definedName name="ColumnTitleRegion1..H12.12">'12 月'!$B$3</definedName>
    <definedName name="ColumnTitleRegion1..H12.2">'2 月'!$B$3</definedName>
    <definedName name="ColumnTitleRegion1..H12.3">'3 月'!$B$3</definedName>
    <definedName name="ColumnTitleRegion1..H12.4">'4 月'!$B$3</definedName>
    <definedName name="ColumnTitleRegion1..H12.5">'5 月'!$B$3</definedName>
    <definedName name="ColumnTitleRegion1..H12.6">'6 月'!$B$3</definedName>
    <definedName name="ColumnTitleRegion1..H12.7">'7 月'!$B$3</definedName>
    <definedName name="ColumnTitleRegion1..H12.8">'8 月'!$B$3</definedName>
    <definedName name="ColumnTitleRegion1..H12.9">'9 月'!$B$3</definedName>
    <definedName name="ColumnTitleRegion2..C14.1">'1 月'!$B$3</definedName>
    <definedName name="ColumnTitleRegion2..C14.10">'10 月'!$B$3</definedName>
    <definedName name="ColumnTitleRegion2..C14.11">'11 月'!$B$3</definedName>
    <definedName name="ColumnTitleRegion2..C14.12">'12 月'!$B$3</definedName>
    <definedName name="ColumnTitleRegion2..C14.2">'2 月'!$B$3</definedName>
    <definedName name="ColumnTitleRegion2..C14.3">'3 月'!$B$3</definedName>
    <definedName name="ColumnTitleRegion2..C14.4">'4 月'!$B$3</definedName>
    <definedName name="ColumnTitleRegion2..C14.5">'5 月'!$B$3</definedName>
    <definedName name="ColumnTitleRegion2..C14.6">'6 月'!$B$3</definedName>
    <definedName name="ColumnTitleRegion2..C14.7">'7 月'!$B$3</definedName>
    <definedName name="ColumnTitleRegion2..C14.8">'8 月'!$B$3</definedName>
    <definedName name="ColumnTitleRegion2..C14.9">'9 月'!$B$3</definedName>
    <definedName name="DaysAndWeeks">{0,1,2,3,4,5,6} + {0;1;2;3;4;5}*7</definedName>
    <definedName name="_xlnm.Print_Area" localSheetId="0">'1 月'!$A:$I</definedName>
    <definedName name="_xlnm.Print_Area" localSheetId="9">'10 月'!$A:$I</definedName>
    <definedName name="_xlnm.Print_Area" localSheetId="10">'11 月'!$A:$I</definedName>
    <definedName name="_xlnm.Print_Area" localSheetId="11">'12 月'!$A:$I</definedName>
    <definedName name="_xlnm.Print_Area" localSheetId="1">'2 月'!$A:$I</definedName>
    <definedName name="_xlnm.Print_Area" localSheetId="2">'3 月'!$A:$I</definedName>
    <definedName name="_xlnm.Print_Area" localSheetId="3">'4 月'!$A:$I</definedName>
    <definedName name="_xlnm.Print_Area" localSheetId="4">'5 月'!$A:$I</definedName>
    <definedName name="_xlnm.Print_Area" localSheetId="5">'6 月'!$A:$I</definedName>
    <definedName name="_xlnm.Print_Area" localSheetId="6">'7 月'!$A:$I</definedName>
    <definedName name="_xlnm.Print_Area" localSheetId="7">'8 月'!$A:$I</definedName>
    <definedName name="_xlnm.Print_Area" localSheetId="8">'9 月'!$A:$I</definedName>
    <definedName name="RowTitleRegion1..K3">'1 月'!$K$4</definedName>
    <definedName name="WeekStart">'1 月'!$L$5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25" a="1"/>
  <c r="C14" i="25" s="1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G3" i="25" s="1"/>
  <c r="B14" i="24" a="1"/>
  <c r="C14" i="24" s="1"/>
  <c r="B12" i="24" a="1"/>
  <c r="G12" i="24" s="1"/>
  <c r="B10" i="24" a="1"/>
  <c r="G10" i="24" s="1"/>
  <c r="B8" i="24" a="1"/>
  <c r="G8" i="24" s="1"/>
  <c r="B6" i="24" a="1"/>
  <c r="G6" i="24" s="1"/>
  <c r="B4" i="24" a="1"/>
  <c r="G4" i="24" s="1"/>
  <c r="G3" i="24" s="1"/>
  <c r="B14" i="23" a="1"/>
  <c r="C14" i="23" s="1"/>
  <c r="B12" i="23" a="1"/>
  <c r="G12" i="23" s="1"/>
  <c r="B10" i="23" a="1"/>
  <c r="G10" i="23" s="1"/>
  <c r="B8" i="23" a="1"/>
  <c r="G8" i="23" s="1"/>
  <c r="B6" i="23" a="1"/>
  <c r="G6" i="23" s="1"/>
  <c r="B4" i="23" a="1"/>
  <c r="G4" i="23" s="1"/>
  <c r="G3" i="23" s="1"/>
  <c r="B14" i="22" a="1"/>
  <c r="C14" i="22" s="1"/>
  <c r="B12" i="22" a="1"/>
  <c r="G12" i="22" s="1"/>
  <c r="B10" i="22" a="1"/>
  <c r="G10" i="22" s="1"/>
  <c r="B8" i="22" a="1"/>
  <c r="G8" i="22" s="1"/>
  <c r="B6" i="22" a="1"/>
  <c r="G6" i="22" s="1"/>
  <c r="B4" i="22" a="1"/>
  <c r="G4" i="22" s="1"/>
  <c r="G3" i="22" s="1"/>
  <c r="B14" i="21" a="1"/>
  <c r="C14" i="21" s="1"/>
  <c r="B12" i="21" a="1"/>
  <c r="G12" i="21" s="1"/>
  <c r="B10" i="21" a="1"/>
  <c r="G10" i="21" s="1"/>
  <c r="B8" i="21" a="1"/>
  <c r="G8" i="21" s="1"/>
  <c r="H6" i="21"/>
  <c r="D6" i="21"/>
  <c r="B6" i="21" a="1"/>
  <c r="G6" i="21" s="1"/>
  <c r="B4" i="21" a="1"/>
  <c r="G4" i="21" s="1"/>
  <c r="G3" i="21" s="1"/>
  <c r="B14" i="20" a="1"/>
  <c r="C14" i="20" s="1"/>
  <c r="B12" i="20" a="1"/>
  <c r="G12" i="20" s="1"/>
  <c r="D10" i="20"/>
  <c r="B10" i="20" a="1"/>
  <c r="G10" i="20" s="1"/>
  <c r="B8" i="20" a="1"/>
  <c r="G8" i="20" s="1"/>
  <c r="D6" i="20"/>
  <c r="B6" i="20" a="1"/>
  <c r="G6" i="20" s="1"/>
  <c r="B4" i="20" a="1"/>
  <c r="G4" i="20" s="1"/>
  <c r="G3" i="20" s="1"/>
  <c r="B14" i="19" a="1"/>
  <c r="C14" i="19" s="1"/>
  <c r="B12" i="19" a="1"/>
  <c r="G12" i="19" s="1"/>
  <c r="D10" i="19"/>
  <c r="B10" i="19" a="1"/>
  <c r="G10" i="19" s="1"/>
  <c r="H8" i="19"/>
  <c r="B8" i="19" a="1"/>
  <c r="G8" i="19" s="1"/>
  <c r="H6" i="19"/>
  <c r="D6" i="19"/>
  <c r="B6" i="19" a="1"/>
  <c r="G6" i="19" s="1"/>
  <c r="B4" i="19" a="1"/>
  <c r="G4" i="19" s="1"/>
  <c r="G3" i="19" s="1"/>
  <c r="B14" i="18" a="1"/>
  <c r="C14" i="18" s="1"/>
  <c r="H12" i="18"/>
  <c r="B12" i="18" a="1"/>
  <c r="G12" i="18" s="1"/>
  <c r="H10" i="18"/>
  <c r="D10" i="18"/>
  <c r="B10" i="18" a="1"/>
  <c r="G10" i="18" s="1"/>
  <c r="B8" i="18" a="1"/>
  <c r="G8" i="18" s="1"/>
  <c r="H6" i="18"/>
  <c r="D6" i="18"/>
  <c r="B6" i="18" a="1"/>
  <c r="G6" i="18" s="1"/>
  <c r="B4" i="18" a="1"/>
  <c r="G4" i="18" s="1"/>
  <c r="G3" i="18" s="1"/>
  <c r="B14" i="17" a="1"/>
  <c r="C14" i="17" s="1"/>
  <c r="H12" i="17"/>
  <c r="B12" i="17" a="1"/>
  <c r="G12" i="17" s="1"/>
  <c r="H10" i="17"/>
  <c r="D10" i="17"/>
  <c r="B10" i="17" a="1"/>
  <c r="G10" i="17" s="1"/>
  <c r="B8" i="17" a="1"/>
  <c r="G8" i="17" s="1"/>
  <c r="H6" i="17"/>
  <c r="D6" i="17"/>
  <c r="B6" i="17" a="1"/>
  <c r="G6" i="17" s="1"/>
  <c r="B4" i="17" a="1"/>
  <c r="G4" i="17" s="1"/>
  <c r="G3" i="17" s="1"/>
  <c r="B14" i="16" a="1"/>
  <c r="C14" i="16" s="1"/>
  <c r="B12" i="16" a="1"/>
  <c r="G12" i="16" s="1"/>
  <c r="B10" i="16" a="1"/>
  <c r="G10" i="16" s="1"/>
  <c r="H8" i="16"/>
  <c r="B8" i="16" a="1"/>
  <c r="G8" i="16" s="1"/>
  <c r="H6" i="16"/>
  <c r="D6" i="16"/>
  <c r="B6" i="16" a="1"/>
  <c r="G6" i="16" s="1"/>
  <c r="B4" i="16" a="1"/>
  <c r="G4" i="16" s="1"/>
  <c r="G3" i="16" s="1"/>
  <c r="B14" i="15" a="1"/>
  <c r="C14" i="15" s="1"/>
  <c r="B12" i="15" a="1"/>
  <c r="G12" i="15" s="1"/>
  <c r="B10" i="15" a="1"/>
  <c r="G10" i="15" s="1"/>
  <c r="B8" i="15" a="1"/>
  <c r="G8" i="15" s="1"/>
  <c r="B6" i="15" a="1"/>
  <c r="G6" i="15" s="1"/>
  <c r="B4" i="15" a="1"/>
  <c r="G4" i="15" s="1"/>
  <c r="G3" i="15" s="1"/>
  <c r="B14" i="14" a="1"/>
  <c r="C14" i="14" s="1"/>
  <c r="B12" i="14" a="1"/>
  <c r="G12" i="14" s="1"/>
  <c r="B10" i="14" a="1"/>
  <c r="G10" i="14" s="1"/>
  <c r="B8" i="14" a="1"/>
  <c r="G8" i="14" s="1"/>
  <c r="B6" i="14" a="1"/>
  <c r="G6" i="14" s="1"/>
  <c r="B4" i="14" a="1"/>
  <c r="G4" i="14" s="1"/>
  <c r="G3" i="14" s="1"/>
  <c r="D12" i="19" l="1"/>
  <c r="D8" i="20"/>
  <c r="D12" i="21"/>
  <c r="H4" i="18"/>
  <c r="H3" i="18" s="1"/>
  <c r="H12" i="19"/>
  <c r="H8" i="20"/>
  <c r="H12" i="21"/>
  <c r="D8" i="16"/>
  <c r="D12" i="17"/>
  <c r="D12" i="18"/>
  <c r="D8" i="19"/>
  <c r="D4" i="16"/>
  <c r="D3" i="16" s="1"/>
  <c r="D8" i="17"/>
  <c r="D8" i="18"/>
  <c r="H10" i="20"/>
  <c r="D8" i="21"/>
  <c r="H4" i="16"/>
  <c r="H3" i="16" s="1"/>
  <c r="H8" i="17"/>
  <c r="H8" i="18"/>
  <c r="H8" i="21"/>
  <c r="D4" i="18"/>
  <c r="D3" i="18" s="1"/>
  <c r="H10" i="19"/>
  <c r="H6" i="20"/>
  <c r="E12" i="25"/>
  <c r="D4" i="25"/>
  <c r="D3" i="25" s="1"/>
  <c r="H4" i="25"/>
  <c r="H3" i="25" s="1"/>
  <c r="D6" i="25"/>
  <c r="H6" i="25"/>
  <c r="D8" i="25"/>
  <c r="H8" i="25"/>
  <c r="D10" i="25"/>
  <c r="H10" i="25"/>
  <c r="D12" i="25"/>
  <c r="H12" i="25"/>
  <c r="E8" i="25"/>
  <c r="E4" i="25"/>
  <c r="E3" i="25" s="1"/>
  <c r="E10" i="25"/>
  <c r="E6" i="25"/>
  <c r="B4" i="25"/>
  <c r="F4" i="25"/>
  <c r="F3" i="25" s="1"/>
  <c r="B6" i="25"/>
  <c r="F6" i="25"/>
  <c r="B8" i="25"/>
  <c r="F8" i="25"/>
  <c r="B10" i="25"/>
  <c r="F10" i="25"/>
  <c r="B12" i="25"/>
  <c r="F12" i="25"/>
  <c r="B14" i="25"/>
  <c r="C4" i="25"/>
  <c r="C3" i="25" s="1"/>
  <c r="C6" i="25"/>
  <c r="C8" i="25"/>
  <c r="C10" i="25"/>
  <c r="C12" i="25"/>
  <c r="E6" i="24"/>
  <c r="D4" i="24"/>
  <c r="D3" i="24" s="1"/>
  <c r="H4" i="24"/>
  <c r="H3" i="24" s="1"/>
  <c r="D6" i="24"/>
  <c r="H6" i="24"/>
  <c r="D8" i="24"/>
  <c r="H8" i="24"/>
  <c r="D10" i="24"/>
  <c r="H10" i="24"/>
  <c r="D12" i="24"/>
  <c r="H12" i="24"/>
  <c r="E10" i="24"/>
  <c r="B4" i="24"/>
  <c r="F4" i="24"/>
  <c r="F3" i="24" s="1"/>
  <c r="B6" i="24"/>
  <c r="F6" i="24"/>
  <c r="B8" i="24"/>
  <c r="F8" i="24"/>
  <c r="B10" i="24"/>
  <c r="F10" i="24"/>
  <c r="B12" i="24"/>
  <c r="F12" i="24"/>
  <c r="B14" i="24"/>
  <c r="E4" i="24"/>
  <c r="E3" i="24" s="1"/>
  <c r="E8" i="24"/>
  <c r="E12" i="24"/>
  <c r="C4" i="24"/>
  <c r="C3" i="24" s="1"/>
  <c r="C6" i="24"/>
  <c r="C8" i="24"/>
  <c r="C10" i="24"/>
  <c r="C12" i="24"/>
  <c r="E4" i="23"/>
  <c r="E3" i="23" s="1"/>
  <c r="E6" i="23"/>
  <c r="E10" i="23"/>
  <c r="E12" i="23"/>
  <c r="D4" i="23"/>
  <c r="D3" i="23" s="1"/>
  <c r="H4" i="23"/>
  <c r="H3" i="23" s="1"/>
  <c r="D6" i="23"/>
  <c r="H6" i="23"/>
  <c r="D8" i="23"/>
  <c r="H8" i="23"/>
  <c r="D10" i="23"/>
  <c r="H10" i="23"/>
  <c r="D12" i="23"/>
  <c r="H12" i="23"/>
  <c r="E8" i="23"/>
  <c r="B4" i="23"/>
  <c r="F4" i="23"/>
  <c r="F3" i="23" s="1"/>
  <c r="B6" i="23"/>
  <c r="F6" i="23"/>
  <c r="B8" i="23"/>
  <c r="F8" i="23"/>
  <c r="B10" i="23"/>
  <c r="F10" i="23"/>
  <c r="B12" i="23"/>
  <c r="F12" i="23"/>
  <c r="B14" i="23"/>
  <c r="C4" i="23"/>
  <c r="C3" i="23" s="1"/>
  <c r="C6" i="23"/>
  <c r="C8" i="23"/>
  <c r="C10" i="23"/>
  <c r="C12" i="23"/>
  <c r="E4" i="22"/>
  <c r="E3" i="22" s="1"/>
  <c r="E6" i="22"/>
  <c r="B4" i="22"/>
  <c r="F4" i="22"/>
  <c r="F3" i="22" s="1"/>
  <c r="B6" i="22"/>
  <c r="F6" i="22"/>
  <c r="B8" i="22"/>
  <c r="F8" i="22"/>
  <c r="B10" i="22"/>
  <c r="F10" i="22"/>
  <c r="B12" i="22"/>
  <c r="B14" i="22"/>
  <c r="D4" i="22"/>
  <c r="D3" i="22" s="1"/>
  <c r="H4" i="22"/>
  <c r="H3" i="22" s="1"/>
  <c r="D6" i="22"/>
  <c r="H6" i="22"/>
  <c r="D8" i="22"/>
  <c r="H8" i="22"/>
  <c r="D10" i="22"/>
  <c r="H10" i="22"/>
  <c r="D12" i="22"/>
  <c r="H12" i="22"/>
  <c r="E8" i="22"/>
  <c r="E10" i="22"/>
  <c r="E12" i="22"/>
  <c r="F12" i="22"/>
  <c r="C4" i="22"/>
  <c r="C3" i="22" s="1"/>
  <c r="C6" i="22"/>
  <c r="C8" i="22"/>
  <c r="C10" i="22"/>
  <c r="C12" i="22"/>
  <c r="E10" i="21"/>
  <c r="E4" i="21"/>
  <c r="E3" i="21" s="1"/>
  <c r="E8" i="21"/>
  <c r="B4" i="21"/>
  <c r="F4" i="21"/>
  <c r="F3" i="21" s="1"/>
  <c r="B6" i="21"/>
  <c r="F6" i="21"/>
  <c r="B8" i="21"/>
  <c r="F8" i="21"/>
  <c r="B10" i="21"/>
  <c r="F10" i="21"/>
  <c r="B12" i="21"/>
  <c r="F12" i="21"/>
  <c r="B14" i="21"/>
  <c r="D4" i="21"/>
  <c r="D3" i="21" s="1"/>
  <c r="H4" i="21"/>
  <c r="H3" i="21" s="1"/>
  <c r="D10" i="21"/>
  <c r="H10" i="21"/>
  <c r="E6" i="21"/>
  <c r="E12" i="21"/>
  <c r="C4" i="21"/>
  <c r="C3" i="21" s="1"/>
  <c r="C6" i="21"/>
  <c r="C8" i="21"/>
  <c r="C10" i="21"/>
  <c r="C12" i="21"/>
  <c r="E4" i="20"/>
  <c r="E3" i="20" s="1"/>
  <c r="E6" i="20"/>
  <c r="D4" i="20"/>
  <c r="D3" i="20" s="1"/>
  <c r="H4" i="20"/>
  <c r="H3" i="20" s="1"/>
  <c r="D12" i="20"/>
  <c r="H12" i="20"/>
  <c r="E8" i="20"/>
  <c r="E10" i="20"/>
  <c r="B4" i="20"/>
  <c r="F4" i="20"/>
  <c r="F3" i="20" s="1"/>
  <c r="B6" i="20"/>
  <c r="F6" i="20"/>
  <c r="B8" i="20"/>
  <c r="F8" i="20"/>
  <c r="B10" i="20"/>
  <c r="F10" i="20"/>
  <c r="B12" i="20"/>
  <c r="F12" i="20"/>
  <c r="B14" i="20"/>
  <c r="E12" i="20"/>
  <c r="C4" i="20"/>
  <c r="C3" i="20" s="1"/>
  <c r="C6" i="20"/>
  <c r="C8" i="20"/>
  <c r="C10" i="20"/>
  <c r="C12" i="20"/>
  <c r="E4" i="19"/>
  <c r="E3" i="19" s="1"/>
  <c r="E10" i="19"/>
  <c r="H4" i="19"/>
  <c r="H3" i="19" s="1"/>
  <c r="E6" i="19"/>
  <c r="E12" i="19"/>
  <c r="F6" i="19"/>
  <c r="D4" i="19"/>
  <c r="D3" i="19" s="1"/>
  <c r="E8" i="19"/>
  <c r="B4" i="19"/>
  <c r="F4" i="19"/>
  <c r="F3" i="19" s="1"/>
  <c r="B6" i="19"/>
  <c r="B8" i="19"/>
  <c r="F8" i="19"/>
  <c r="B10" i="19"/>
  <c r="F10" i="19"/>
  <c r="B12" i="19"/>
  <c r="F12" i="19"/>
  <c r="B14" i="19"/>
  <c r="C4" i="19"/>
  <c r="C3" i="19" s="1"/>
  <c r="C6" i="19"/>
  <c r="C8" i="19"/>
  <c r="C10" i="19"/>
  <c r="C12" i="19"/>
  <c r="E6" i="18"/>
  <c r="E10" i="18"/>
  <c r="B4" i="18"/>
  <c r="F4" i="18"/>
  <c r="F3" i="18" s="1"/>
  <c r="B6" i="18"/>
  <c r="F6" i="18"/>
  <c r="B8" i="18"/>
  <c r="F8" i="18"/>
  <c r="B10" i="18"/>
  <c r="F10" i="18"/>
  <c r="B12" i="18"/>
  <c r="F12" i="18"/>
  <c r="B14" i="18"/>
  <c r="E4" i="18"/>
  <c r="E3" i="18" s="1"/>
  <c r="E8" i="18"/>
  <c r="E12" i="18"/>
  <c r="C4" i="18"/>
  <c r="C3" i="18" s="1"/>
  <c r="C6" i="18"/>
  <c r="C8" i="18"/>
  <c r="C10" i="18"/>
  <c r="C12" i="18"/>
  <c r="E4" i="17"/>
  <c r="E3" i="17" s="1"/>
  <c r="E8" i="17"/>
  <c r="E10" i="17"/>
  <c r="D4" i="17"/>
  <c r="D3" i="17" s="1"/>
  <c r="H4" i="17"/>
  <c r="H3" i="17" s="1"/>
  <c r="E6" i="17"/>
  <c r="E12" i="17"/>
  <c r="B4" i="17"/>
  <c r="F4" i="17"/>
  <c r="F3" i="17" s="1"/>
  <c r="B6" i="17"/>
  <c r="F6" i="17"/>
  <c r="B8" i="17"/>
  <c r="F8" i="17"/>
  <c r="B10" i="17"/>
  <c r="F10" i="17"/>
  <c r="B12" i="17"/>
  <c r="F12" i="17"/>
  <c r="B14" i="17"/>
  <c r="C4" i="17"/>
  <c r="C3" i="17" s="1"/>
  <c r="C6" i="17"/>
  <c r="C8" i="17"/>
  <c r="C10" i="17"/>
  <c r="C12" i="17"/>
  <c r="D10" i="16"/>
  <c r="H10" i="16"/>
  <c r="D12" i="16"/>
  <c r="H12" i="16"/>
  <c r="E4" i="16"/>
  <c r="E3" i="16" s="1"/>
  <c r="E6" i="16"/>
  <c r="E8" i="16"/>
  <c r="E10" i="16"/>
  <c r="E12" i="16"/>
  <c r="B4" i="16"/>
  <c r="F4" i="16"/>
  <c r="F3" i="16" s="1"/>
  <c r="B6" i="16"/>
  <c r="F6" i="16"/>
  <c r="B8" i="16"/>
  <c r="F8" i="16"/>
  <c r="B10" i="16"/>
  <c r="F10" i="16"/>
  <c r="B12" i="16"/>
  <c r="F12" i="16"/>
  <c r="B14" i="16"/>
  <c r="C4" i="16"/>
  <c r="C3" i="16" s="1"/>
  <c r="C6" i="16"/>
  <c r="C8" i="16"/>
  <c r="C10" i="16"/>
  <c r="C12" i="16"/>
  <c r="E4" i="15"/>
  <c r="E3" i="15" s="1"/>
  <c r="E6" i="15"/>
  <c r="E12" i="15"/>
  <c r="D4" i="15"/>
  <c r="D3" i="15" s="1"/>
  <c r="H4" i="15"/>
  <c r="H3" i="15" s="1"/>
  <c r="D6" i="15"/>
  <c r="H6" i="15"/>
  <c r="D8" i="15"/>
  <c r="H8" i="15"/>
  <c r="D10" i="15"/>
  <c r="H10" i="15"/>
  <c r="D12" i="15"/>
  <c r="H12" i="15"/>
  <c r="E8" i="15"/>
  <c r="E10" i="15"/>
  <c r="B4" i="15"/>
  <c r="F4" i="15"/>
  <c r="F3" i="15" s="1"/>
  <c r="B6" i="15"/>
  <c r="F6" i="15"/>
  <c r="B8" i="15"/>
  <c r="F8" i="15"/>
  <c r="B10" i="15"/>
  <c r="F10" i="15"/>
  <c r="B12" i="15"/>
  <c r="F12" i="15"/>
  <c r="B14" i="15"/>
  <c r="C4" i="15"/>
  <c r="C3" i="15" s="1"/>
  <c r="C6" i="15"/>
  <c r="C8" i="15"/>
  <c r="C10" i="15"/>
  <c r="C12" i="15"/>
  <c r="E8" i="14"/>
  <c r="D4" i="14"/>
  <c r="D3" i="14" s="1"/>
  <c r="H4" i="14"/>
  <c r="H3" i="14" s="1"/>
  <c r="D6" i="14"/>
  <c r="H6" i="14"/>
  <c r="D8" i="14"/>
  <c r="H8" i="14"/>
  <c r="D10" i="14"/>
  <c r="H10" i="14"/>
  <c r="D12" i="14"/>
  <c r="H12" i="14"/>
  <c r="E4" i="14"/>
  <c r="E3" i="14" s="1"/>
  <c r="E6" i="14"/>
  <c r="E10" i="14"/>
  <c r="B4" i="14"/>
  <c r="F4" i="14"/>
  <c r="F3" i="14" s="1"/>
  <c r="B6" i="14"/>
  <c r="F6" i="14"/>
  <c r="B8" i="14"/>
  <c r="F8" i="14"/>
  <c r="B10" i="14"/>
  <c r="F10" i="14"/>
  <c r="B12" i="14"/>
  <c r="F12" i="14"/>
  <c r="B14" i="14"/>
  <c r="E12" i="14"/>
  <c r="C4" i="14"/>
  <c r="C3" i="14" s="1"/>
  <c r="C6" i="14"/>
  <c r="C8" i="14"/>
  <c r="C10" i="14"/>
  <c r="C12" i="14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<sst xmlns="http://schemas.openxmlformats.org/spreadsheetml/2006/main" count="28" uniqueCount="6">
  <si>
    <t>备注</t>
  </si>
  <si>
    <t xml:space="preserve"> </t>
  </si>
  <si>
    <t>日历设置</t>
  </si>
  <si>
    <t>年份</t>
  </si>
  <si>
    <t>一周开始之日</t>
  </si>
  <si>
    <t>星期一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</si>
</sst>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d"/>
  </numFmts>
  <fonts count="34" x14ac:knownFonts="1">
    <font>
      <sz val="11"/>
      <color theme="1" tint="0.24994659260841701"/>
      <name val="Microsoft YaHei UI"/>
      <family val="2"/>
    </font>
    <font>
      <sz val="8"/>
      <name val="Arial"/>
      <family val="2"/>
    </font>
    <font>
      <sz val="11"/>
      <color theme="1"/>
      <name val="Microsoft YaHei UI"/>
      <family val="2"/>
    </font>
    <font>
      <sz val="11"/>
      <color indexed="63"/>
      <name val="Microsoft YaHei UI"/>
      <family val="2"/>
    </font>
    <font>
      <b/>
      <sz val="11"/>
      <color theme="0"/>
      <name val="Microsoft YaHei UI"/>
      <family val="2"/>
    </font>
    <font>
      <sz val="11"/>
      <color theme="0"/>
      <name val="Microsoft YaHei UI"/>
      <family val="2"/>
    </font>
    <font>
      <b/>
      <sz val="14"/>
      <color theme="0"/>
      <name val="Microsoft YaHei UI"/>
      <family val="2"/>
    </font>
    <font>
      <sz val="11"/>
      <color rgb="FF9C0006"/>
      <name val="Microsoft YaHei UI"/>
      <family val="2"/>
    </font>
    <font>
      <b/>
      <sz val="11"/>
      <color rgb="FFFA7D00"/>
      <name val="Microsoft YaHei UI"/>
      <family val="2"/>
    </font>
    <font>
      <sz val="11"/>
      <color theme="1" tint="0.34998626667073579"/>
      <name val="Microsoft YaHei UI"/>
      <family val="2"/>
    </font>
    <font>
      <i/>
      <sz val="11"/>
      <color rgb="FF7F7F7F"/>
      <name val="Microsoft YaHei UI"/>
      <family val="2"/>
    </font>
    <font>
      <sz val="11"/>
      <color rgb="FF006100"/>
      <name val="Microsoft YaHei UI"/>
      <family val="2"/>
    </font>
    <font>
      <sz val="11"/>
      <color theme="4" tint="-0.24994659260841701"/>
      <name val="Microsoft YaHei UI"/>
      <family val="2"/>
    </font>
    <font>
      <sz val="11"/>
      <color theme="1" tint="0.24994659260841701"/>
      <name val="Microsoft YaHei UI"/>
      <family val="2"/>
    </font>
    <font>
      <b/>
      <sz val="11"/>
      <color theme="1" tint="0.34998626667073579"/>
      <name val="Microsoft YaHei UI"/>
      <family val="2"/>
    </font>
    <font>
      <sz val="11"/>
      <color rgb="FF3F3F76"/>
      <name val="Microsoft YaHei UI"/>
      <family val="2"/>
    </font>
    <font>
      <sz val="11"/>
      <color rgb="FFFA7D00"/>
      <name val="Microsoft YaHei UI"/>
      <family val="2"/>
    </font>
    <font>
      <sz val="11"/>
      <color rgb="FF9C5700"/>
      <name val="Microsoft YaHei UI"/>
      <family val="2"/>
    </font>
    <font>
      <b/>
      <sz val="11"/>
      <color rgb="FF3F3F3F"/>
      <name val="Microsoft YaHei UI"/>
      <family val="2"/>
    </font>
    <font>
      <sz val="35"/>
      <color theme="4"/>
      <name val="Microsoft YaHei UI"/>
      <family val="2"/>
    </font>
    <font>
      <b/>
      <sz val="11"/>
      <color theme="1"/>
      <name val="Microsoft YaHei UI"/>
      <family val="2"/>
    </font>
    <font>
      <sz val="11"/>
      <color rgb="FFFF0000"/>
      <name val="Microsoft YaHei UI"/>
      <family val="2"/>
    </font>
    <font>
      <sz val="12"/>
      <color theme="4" tint="-0.24994659260841701"/>
      <name val="Microsoft YaHei UI"/>
      <family val="2"/>
    </font>
    <font>
      <sz val="11"/>
      <name val="Microsoft YaHei UI"/>
      <family val="2"/>
    </font>
    <font>
      <sz val="9"/>
      <name val="宋体"/>
      <family val="3"/>
      <charset val="134"/>
    </font>
    <font>
      <sz val="11"/>
      <color theme="1" tint="0.14999847407452621"/>
      <name val="Microsoft YaHei UI"/>
      <family val="2"/>
      <charset val="134"/>
    </font>
    <font>
      <b/>
      <sz val="36"/>
      <color theme="8" tint="-0.499984740745262"/>
      <name val="Microsoft YaHei UI"/>
      <family val="2"/>
      <charset val="134"/>
    </font>
    <font>
      <sz val="35"/>
      <color theme="1" tint="0.14999847407452621"/>
      <name val="Microsoft YaHei UI"/>
      <family val="2"/>
      <charset val="134"/>
    </font>
    <font>
      <sz val="12"/>
      <color theme="1" tint="0.14999847407452621"/>
      <name val="Microsoft YaHei UI"/>
      <family val="2"/>
      <charset val="134"/>
    </font>
    <font>
      <sz val="12"/>
      <name val="Microsoft YaHei UI"/>
      <family val="2"/>
      <charset val="134"/>
    </font>
    <font>
      <sz val="10"/>
      <color theme="1" tint="0.14999847407452621"/>
      <name val="Microsoft YaHei UI"/>
      <family val="2"/>
      <charset val="134"/>
    </font>
    <font>
      <b/>
      <sz val="36"/>
      <color theme="9" tint="-0.499984740745262"/>
      <name val="Microsoft YaHei UI"/>
      <family val="2"/>
      <charset val="134"/>
    </font>
    <font>
      <b/>
      <sz val="36"/>
      <color theme="7" tint="-0.499984740745262"/>
      <name val="Microsoft YaHei UI"/>
      <family val="2"/>
      <charset val="134"/>
    </font>
    <font>
      <b/>
      <sz val="36"/>
      <color theme="5" tint="-0.499984740745262"/>
      <name val="Microsoft YaHei UI"/>
      <family val="2"/>
      <charset val="134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3" fillId="2" borderId="0" applyNumberFormat="0" applyBorder="0" applyAlignment="0" applyProtection="0"/>
    <xf numFmtId="0" fontId="12" fillId="0" borderId="3" applyNumberFormat="0" applyFill="0" applyProtection="0">
      <alignment horizontal="left" vertical="center" indent="1"/>
    </xf>
    <xf numFmtId="0" fontId="4" fillId="3" borderId="1" applyNumberFormat="0" applyAlignment="0" applyProtection="0"/>
    <xf numFmtId="0" fontId="6" fillId="4" borderId="2" applyNumberFormat="0" applyProtection="0">
      <alignment vertical="center"/>
    </xf>
    <xf numFmtId="0" fontId="19" fillId="0" borderId="0" applyFill="0" applyBorder="0" applyProtection="0">
      <alignment vertical="center"/>
    </xf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4" fillId="5" borderId="0" applyBorder="0" applyProtection="0">
      <alignment horizontal="left" vertical="top" wrapText="1" indent="1"/>
    </xf>
    <xf numFmtId="178" fontId="9" fillId="0" borderId="0">
      <alignment horizontal="left" indent="1"/>
    </xf>
    <xf numFmtId="0" fontId="23" fillId="5" borderId="0" applyNumberFormat="0" applyFont="0" applyBorder="0" applyAlignment="0">
      <alignment horizontal="left" vertical="center" indent="1"/>
    </xf>
    <xf numFmtId="0" fontId="22" fillId="0" borderId="0">
      <alignment horizontal="left" indent="1"/>
    </xf>
    <xf numFmtId="0" fontId="12" fillId="0" borderId="0" applyFill="0" applyProtection="0"/>
    <xf numFmtId="0" fontId="13" fillId="0" borderId="0" applyFill="0" applyProtection="0"/>
    <xf numFmtId="0" fontId="11" fillId="10" borderId="0" applyNumberFormat="0" applyBorder="0" applyAlignment="0" applyProtection="0"/>
    <xf numFmtId="0" fontId="7" fillId="11" borderId="0" applyNumberFormat="0" applyBorder="0" applyAlignment="0" applyProtection="0"/>
    <xf numFmtId="0" fontId="17" fillId="12" borderId="0" applyNumberFormat="0" applyBorder="0" applyAlignment="0" applyProtection="0"/>
    <xf numFmtId="0" fontId="15" fillId="13" borderId="32" applyNumberFormat="0" applyAlignment="0" applyProtection="0"/>
    <xf numFmtId="0" fontId="18" fillId="14" borderId="33" applyNumberFormat="0" applyAlignment="0" applyProtection="0"/>
    <xf numFmtId="0" fontId="8" fillId="14" borderId="32" applyNumberFormat="0" applyAlignment="0" applyProtection="0"/>
    <xf numFmtId="0" fontId="16" fillId="0" borderId="34" applyNumberFormat="0" applyFill="0" applyAlignment="0" applyProtection="0"/>
    <xf numFmtId="0" fontId="4" fillId="15" borderId="35" applyNumberFormat="0" applyAlignment="0" applyProtection="0"/>
    <xf numFmtId="0" fontId="21" fillId="0" borderId="0" applyNumberFormat="0" applyFill="0" applyBorder="0" applyAlignment="0" applyProtection="0"/>
    <xf numFmtId="0" fontId="13" fillId="16" borderId="36" applyNumberFormat="0" applyFont="0" applyAlignment="0" applyProtection="0"/>
    <xf numFmtId="0" fontId="10" fillId="0" borderId="0" applyNumberFormat="0" applyFill="0" applyBorder="0" applyAlignment="0" applyProtection="0"/>
    <xf numFmtId="0" fontId="20" fillId="0" borderId="37" applyNumberFormat="0" applyFill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5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5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5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</cellStyleXfs>
  <cellXfs count="63">
    <xf numFmtId="0" fontId="0" fillId="0" borderId="0" xfId="0">
      <alignment vertical="top"/>
    </xf>
    <xf numFmtId="0" fontId="25" fillId="0" borderId="0" xfId="0" applyFont="1">
      <alignment vertical="top"/>
    </xf>
    <xf numFmtId="0" fontId="25" fillId="0" borderId="0" xfId="2" applyFont="1" applyFill="1" applyBorder="1" applyAlignment="1">
      <alignment vertical="center"/>
    </xf>
    <xf numFmtId="0" fontId="27" fillId="0" borderId="0" xfId="5" applyFont="1" applyFill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29" fillId="6" borderId="4" xfId="2" applyFont="1" applyFill="1" applyBorder="1" applyAlignment="1">
      <alignment horizontal="center" vertical="center"/>
    </xf>
    <xf numFmtId="0" fontId="29" fillId="6" borderId="5" xfId="2" applyFont="1" applyFill="1" applyBorder="1" applyAlignment="1">
      <alignment horizontal="center" vertical="center"/>
    </xf>
    <xf numFmtId="0" fontId="29" fillId="6" borderId="6" xfId="2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 indent="1"/>
    </xf>
    <xf numFmtId="178" fontId="28" fillId="0" borderId="9" xfId="12" applyFont="1" applyBorder="1" applyAlignment="1">
      <alignment horizontal="right" indent="1"/>
    </xf>
    <xf numFmtId="178" fontId="28" fillId="0" borderId="11" xfId="12" applyFont="1" applyBorder="1" applyAlignment="1">
      <alignment horizontal="right" indent="1"/>
    </xf>
    <xf numFmtId="0" fontId="25" fillId="0" borderId="8" xfId="16" applyFont="1" applyFill="1" applyBorder="1" applyAlignment="1">
      <alignment horizontal="center" vertical="center"/>
    </xf>
    <xf numFmtId="0" fontId="30" fillId="0" borderId="0" xfId="0" applyFont="1" applyAlignment="1">
      <alignment horizontal="left" vertical="top" wrapText="1" indent="1"/>
    </xf>
    <xf numFmtId="0" fontId="30" fillId="0" borderId="10" xfId="0" applyFont="1" applyBorder="1" applyAlignment="1">
      <alignment horizontal="left" vertical="top" wrapText="1" indent="1"/>
    </xf>
    <xf numFmtId="0" fontId="25" fillId="0" borderId="8" xfId="14" applyFont="1" applyBorder="1" applyAlignment="1">
      <alignment horizontal="center" vertical="center"/>
    </xf>
    <xf numFmtId="178" fontId="28" fillId="0" borderId="9" xfId="13" applyNumberFormat="1" applyFont="1" applyFill="1" applyBorder="1" applyAlignment="1">
      <alignment horizontal="right" vertical="center" wrapText="1" indent="1"/>
    </xf>
    <xf numFmtId="0" fontId="30" fillId="0" borderId="10" xfId="13" applyFont="1" applyFill="1" applyBorder="1" applyAlignment="1">
      <alignment horizontal="left" vertical="top" wrapText="1" indent="1"/>
    </xf>
    <xf numFmtId="178" fontId="28" fillId="0" borderId="9" xfId="12" applyFont="1" applyBorder="1" applyAlignment="1">
      <alignment horizontal="right" vertical="center" indent="1"/>
    </xf>
    <xf numFmtId="0" fontId="29" fillId="8" borderId="4" xfId="2" applyFont="1" applyFill="1" applyBorder="1" applyAlignment="1">
      <alignment horizontal="center" vertical="center"/>
    </xf>
    <xf numFmtId="0" fontId="29" fillId="8" borderId="5" xfId="2" applyFont="1" applyFill="1" applyBorder="1" applyAlignment="1">
      <alignment horizontal="center" vertical="center"/>
    </xf>
    <xf numFmtId="0" fontId="29" fillId="8" borderId="6" xfId="2" applyFont="1" applyFill="1" applyBorder="1" applyAlignment="1">
      <alignment horizontal="center" vertical="center"/>
    </xf>
    <xf numFmtId="178" fontId="28" fillId="0" borderId="14" xfId="12" applyFont="1" applyBorder="1" applyAlignment="1">
      <alignment horizontal="right" indent="1"/>
    </xf>
    <xf numFmtId="0" fontId="30" fillId="0" borderId="15" xfId="0" applyFont="1" applyBorder="1" applyAlignment="1">
      <alignment horizontal="left" vertical="top" wrapText="1" indent="1"/>
    </xf>
    <xf numFmtId="178" fontId="28" fillId="0" borderId="14" xfId="13" applyNumberFormat="1" applyFont="1" applyFill="1" applyBorder="1" applyAlignment="1">
      <alignment horizontal="right" vertical="center" wrapText="1" indent="1"/>
    </xf>
    <xf numFmtId="0" fontId="30" fillId="0" borderId="15" xfId="13" applyFont="1" applyFill="1" applyBorder="1" applyAlignment="1">
      <alignment horizontal="left" vertical="top" wrapText="1" indent="1"/>
    </xf>
    <xf numFmtId="178" fontId="28" fillId="0" borderId="14" xfId="12" applyFont="1" applyBorder="1" applyAlignment="1">
      <alignment horizontal="right" vertical="center" indent="1"/>
    </xf>
    <xf numFmtId="0" fontId="29" fillId="9" borderId="4" xfId="2" applyFont="1" applyFill="1" applyBorder="1" applyAlignment="1">
      <alignment horizontal="center" vertical="center"/>
    </xf>
    <xf numFmtId="0" fontId="29" fillId="9" borderId="5" xfId="2" applyFont="1" applyFill="1" applyBorder="1" applyAlignment="1">
      <alignment horizontal="center" vertical="center"/>
    </xf>
    <xf numFmtId="0" fontId="29" fillId="9" borderId="6" xfId="2" applyFont="1" applyFill="1" applyBorder="1" applyAlignment="1">
      <alignment horizontal="center" vertical="center"/>
    </xf>
    <xf numFmtId="178" fontId="28" fillId="0" borderId="20" xfId="12" applyFont="1" applyBorder="1" applyAlignment="1">
      <alignment horizontal="right" indent="1"/>
    </xf>
    <xf numFmtId="0" fontId="30" fillId="0" borderId="21" xfId="0" applyFont="1" applyBorder="1" applyAlignment="1">
      <alignment horizontal="left" vertical="top" wrapText="1" indent="1"/>
    </xf>
    <xf numFmtId="178" fontId="28" fillId="0" borderId="20" xfId="13" applyNumberFormat="1" applyFont="1" applyFill="1" applyBorder="1" applyAlignment="1">
      <alignment horizontal="right" vertical="center" wrapText="1" indent="1"/>
    </xf>
    <xf numFmtId="0" fontId="30" fillId="0" borderId="21" xfId="13" applyFont="1" applyFill="1" applyBorder="1" applyAlignment="1">
      <alignment horizontal="left" vertical="top" wrapText="1" indent="1"/>
    </xf>
    <xf numFmtId="178" fontId="28" fillId="0" borderId="20" xfId="12" applyFont="1" applyBorder="1" applyAlignment="1">
      <alignment horizontal="right" vertical="center" indent="1"/>
    </xf>
    <xf numFmtId="0" fontId="29" fillId="7" borderId="4" xfId="2" applyFont="1" applyFill="1" applyBorder="1" applyAlignment="1">
      <alignment horizontal="center" vertical="center"/>
    </xf>
    <xf numFmtId="0" fontId="29" fillId="7" borderId="5" xfId="2" applyFont="1" applyFill="1" applyBorder="1" applyAlignment="1">
      <alignment horizontal="center" vertical="center"/>
    </xf>
    <xf numFmtId="0" fontId="29" fillId="7" borderId="6" xfId="2" applyFont="1" applyFill="1" applyBorder="1" applyAlignment="1">
      <alignment horizontal="center" vertical="center"/>
    </xf>
    <xf numFmtId="178" fontId="28" fillId="0" borderId="26" xfId="12" applyFont="1" applyBorder="1" applyAlignment="1">
      <alignment horizontal="right" indent="1"/>
    </xf>
    <xf numFmtId="0" fontId="30" fillId="0" borderId="27" xfId="0" applyFont="1" applyBorder="1" applyAlignment="1">
      <alignment horizontal="left" vertical="top" wrapText="1" indent="1"/>
    </xf>
    <xf numFmtId="178" fontId="28" fillId="0" borderId="26" xfId="13" applyNumberFormat="1" applyFont="1" applyFill="1" applyBorder="1" applyAlignment="1">
      <alignment horizontal="right" vertical="center" wrapText="1" indent="1"/>
    </xf>
    <xf numFmtId="0" fontId="30" fillId="0" borderId="27" xfId="13" applyFont="1" applyFill="1" applyBorder="1" applyAlignment="1">
      <alignment horizontal="left" vertical="top" wrapText="1" indent="1"/>
    </xf>
    <xf numFmtId="178" fontId="28" fillId="0" borderId="26" xfId="12" applyFont="1" applyBorder="1" applyAlignment="1">
      <alignment horizontal="right" vertical="center" indent="1"/>
    </xf>
    <xf numFmtId="0" fontId="26" fillId="0" borderId="0" xfId="5" applyFont="1" applyFill="1" applyBorder="1">
      <alignment vertical="center"/>
    </xf>
    <xf numFmtId="0" fontId="25" fillId="0" borderId="13" xfId="11" applyFont="1" applyFill="1" applyBorder="1" applyAlignment="1">
      <alignment horizontal="left" vertical="center" wrapText="1" indent="1"/>
    </xf>
    <xf numFmtId="0" fontId="25" fillId="0" borderId="11" xfId="11" applyFont="1" applyFill="1" applyBorder="1" applyAlignment="1">
      <alignment horizontal="left" vertical="center" wrapText="1" indent="1"/>
    </xf>
    <xf numFmtId="0" fontId="30" fillId="0" borderId="7" xfId="11" applyFont="1" applyFill="1" applyBorder="1">
      <alignment horizontal="left" vertical="top" wrapText="1" indent="1"/>
    </xf>
    <xf numFmtId="0" fontId="30" fillId="0" borderId="12" xfId="11" applyFont="1" applyFill="1" applyBorder="1">
      <alignment horizontal="left" vertical="top" wrapText="1" indent="1"/>
    </xf>
    <xf numFmtId="0" fontId="29" fillId="6" borderId="0" xfId="15" applyFont="1" applyFill="1" applyAlignment="1">
      <alignment horizontal="center" vertical="center"/>
    </xf>
    <xf numFmtId="0" fontId="31" fillId="0" borderId="0" xfId="5" applyFont="1" applyFill="1" applyBorder="1">
      <alignment vertical="center"/>
    </xf>
    <xf numFmtId="0" fontId="25" fillId="0" borderId="18" xfId="11" applyFont="1" applyFill="1" applyBorder="1" applyAlignment="1">
      <alignment horizontal="left" vertical="center" wrapText="1" indent="1"/>
    </xf>
    <xf numFmtId="0" fontId="25" fillId="0" borderId="19" xfId="11" applyFont="1" applyFill="1" applyBorder="1" applyAlignment="1">
      <alignment horizontal="left" vertical="center" wrapText="1" indent="1"/>
    </xf>
    <xf numFmtId="0" fontId="30" fillId="0" borderId="16" xfId="11" applyFont="1" applyFill="1" applyBorder="1">
      <alignment horizontal="left" vertical="top" wrapText="1" indent="1"/>
    </xf>
    <xf numFmtId="0" fontId="30" fillId="0" borderId="17" xfId="11" applyFont="1" applyFill="1" applyBorder="1">
      <alignment horizontal="left" vertical="top" wrapText="1" indent="1"/>
    </xf>
    <xf numFmtId="0" fontId="32" fillId="0" borderId="0" xfId="5" applyFont="1" applyFill="1" applyBorder="1">
      <alignment vertical="center"/>
    </xf>
    <xf numFmtId="0" fontId="25" fillId="0" borderId="24" xfId="11" applyFont="1" applyFill="1" applyBorder="1" applyAlignment="1">
      <alignment horizontal="left" vertical="center" wrapText="1" indent="1"/>
    </xf>
    <xf numFmtId="0" fontId="25" fillId="0" borderId="25" xfId="11" applyFont="1" applyFill="1" applyBorder="1" applyAlignment="1">
      <alignment horizontal="left" vertical="center" wrapText="1" indent="1"/>
    </xf>
    <xf numFmtId="0" fontId="30" fillId="0" borderId="22" xfId="11" applyFont="1" applyFill="1" applyBorder="1">
      <alignment horizontal="left" vertical="top" wrapText="1" indent="1"/>
    </xf>
    <xf numFmtId="0" fontId="30" fillId="0" borderId="23" xfId="11" applyFont="1" applyFill="1" applyBorder="1">
      <alignment horizontal="left" vertical="top" wrapText="1" indent="1"/>
    </xf>
    <xf numFmtId="0" fontId="33" fillId="0" borderId="0" xfId="5" applyFont="1" applyFill="1" applyBorder="1">
      <alignment vertical="center"/>
    </xf>
    <xf numFmtId="0" fontId="25" fillId="0" borderId="30" xfId="11" applyFont="1" applyFill="1" applyBorder="1" applyAlignment="1">
      <alignment horizontal="left" vertical="center" wrapText="1" indent="1"/>
    </xf>
    <xf numFmtId="0" fontId="25" fillId="0" borderId="31" xfId="11" applyFont="1" applyFill="1" applyBorder="1" applyAlignment="1">
      <alignment horizontal="left" vertical="center" wrapText="1" indent="1"/>
    </xf>
    <xf numFmtId="0" fontId="30" fillId="0" borderId="28" xfId="11" applyFont="1" applyFill="1" applyBorder="1">
      <alignment horizontal="left" vertical="top" wrapText="1" indent="1"/>
    </xf>
    <xf numFmtId="0" fontId="30" fillId="0" borderId="29" xfId="11" applyFont="1" applyFill="1" applyBorder="1">
      <alignment horizontal="left" vertical="top" wrapText="1" indent="1"/>
    </xf>
  </cellXfs>
  <cellStyles count="50">
    <cellStyle name="20% - 着色 1" xfId="29" builtinId="30" customBuiltin="1"/>
    <cellStyle name="20% - 着色 2" xfId="32" builtinId="34" customBuiltin="1"/>
    <cellStyle name="20% - 着色 3" xfId="36" builtinId="38" customBuiltin="1"/>
    <cellStyle name="20% - 着色 4" xfId="40" builtinId="42" customBuiltin="1"/>
    <cellStyle name="20% - 着色 5" xfId="43" builtinId="46" customBuiltin="1"/>
    <cellStyle name="20% - 着色 6" xfId="47" builtinId="50" customBuiltin="1"/>
    <cellStyle name="40% - 着色 1" xfId="1" builtinId="31" customBuiltin="1"/>
    <cellStyle name="40% - 着色 2" xfId="33" builtinId="35" customBuiltin="1"/>
    <cellStyle name="40% - 着色 3" xfId="37" builtinId="39" customBuiltin="1"/>
    <cellStyle name="40% - 着色 4" xfId="41" builtinId="43" customBuiltin="1"/>
    <cellStyle name="40% - 着色 5" xfId="44" builtinId="47" customBuiltin="1"/>
    <cellStyle name="40% - 着色 6" xfId="48" builtinId="51" customBuiltin="1"/>
    <cellStyle name="60% - 着色 1" xfId="30" builtinId="32" customBuiltin="1"/>
    <cellStyle name="60% - 着色 2" xfId="34" builtinId="36" customBuiltin="1"/>
    <cellStyle name="60% - 着色 3" xfId="38" builtinId="40" customBuiltin="1"/>
    <cellStyle name="60% - 着色 4" xfId="42" builtinId="44" customBuiltin="1"/>
    <cellStyle name="60% - 着色 5" xfId="45" builtinId="48" customBuiltin="1"/>
    <cellStyle name="60% - 着色 6" xfId="49" builtinId="52" customBuiltin="1"/>
    <cellStyle name="百分比" xfId="10" builtinId="5" customBuiltin="1"/>
    <cellStyle name="标题" xfId="5" builtinId="15" customBuiltin="1"/>
    <cellStyle name="标题 1" xfId="2" builtinId="16" customBuiltin="1"/>
    <cellStyle name="标题 2" xfId="15" builtinId="17" customBuiltin="1"/>
    <cellStyle name="标题 3" xfId="16" builtinId="18" customBuiltin="1"/>
    <cellStyle name="标题 4" xfId="11" builtinId="19" customBuiltin="1"/>
    <cellStyle name="差" xfId="18" builtinId="27" customBuiltin="1"/>
    <cellStyle name="常规" xfId="0" builtinId="0" customBuiltin="1"/>
    <cellStyle name="好" xfId="17" builtinId="26" customBuiltin="1"/>
    <cellStyle name="汇总" xfId="28" builtinId="25" customBuiltin="1"/>
    <cellStyle name="货币" xfId="8" builtinId="4" customBuiltin="1"/>
    <cellStyle name="货币[0]" xfId="9" builtinId="7" customBuiltin="1"/>
    <cellStyle name="计算" xfId="22" builtinId="22" customBuiltin="1"/>
    <cellStyle name="检查单元格" xfId="24" builtinId="23" customBuiltin="1"/>
    <cellStyle name="解释性文本" xfId="27" builtinId="53" customBuiltin="1"/>
    <cellStyle name="警告文本" xfId="25" builtinId="11" customBuiltin="1"/>
    <cellStyle name="链接单元格" xfId="23" builtinId="24" customBuiltin="1"/>
    <cellStyle name="千位分隔" xfId="6" builtinId="3" customBuiltin="1"/>
    <cellStyle name="千位分隔[0]" xfId="7" builtinId="6" customBuiltin="1"/>
    <cellStyle name="日" xfId="12" xr:uid="{00000000-0005-0000-0000-000008000000}"/>
    <cellStyle name="设置条目" xfId="14" xr:uid="{00000000-0005-0000-0000-00000F000000}"/>
    <cellStyle name="适中" xfId="19" builtinId="28" customBuiltin="1"/>
    <cellStyle name="输出" xfId="21" builtinId="21" customBuiltin="1"/>
    <cellStyle name="输入" xfId="20" builtinId="20" customBuiltin="1"/>
    <cellStyle name="镶边" xfId="13" xr:uid="{00000000-0005-0000-0000-000003000000}"/>
    <cellStyle name="着色 1" xfId="3" builtinId="29" customBuiltin="1"/>
    <cellStyle name="着色 2" xfId="31" builtinId="33" customBuiltin="1"/>
    <cellStyle name="着色 3" xfId="35" builtinId="37" customBuiltin="1"/>
    <cellStyle name="着色 4" xfId="39" builtinId="41" customBuiltin="1"/>
    <cellStyle name="着色 5" xfId="4" builtinId="45" customBuiltin="1"/>
    <cellStyle name="着色 6" xfId="46" builtinId="49" customBuiltin="1"/>
    <cellStyle name="注释" xfId="26" builtinId="10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1276350</xdr:colOff>
      <xdr:row>0</xdr:row>
      <xdr:rowOff>104775</xdr:rowOff>
    </xdr:from>
    <xdr:to>
      <xdr:col>7</xdr:col>
      <xdr:colOff>1383091</xdr:colOff>
      <xdr:row>1</xdr:row>
      <xdr:rowOff>1133475</xdr:rowOff>
    </xdr:to>
    <xdr:pic>
      <xdr:nvPicPr>
        <xdr:cNvPr id="4" name="图片 2" descr="页眉冬季&#10;&#10;词语照片拼贴：冬季">
          <a:extLst>
            <a:ext uri="{FF2B5EF4-FFF2-40B4-BE49-F238E27FC236}">
              <a16:creationId xmlns:a16="http://schemas.microsoft.com/office/drawing/2014/main" id="{BB5A2795-B812-4AC9-92F3-710817B89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743575" y="104775"/>
          <a:ext cx="4472366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685800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图片 3" descr="页眉​​秋季&#10;&#10;词语照片拼贴：秋季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576" b="3576"/>
        <a:stretch/>
      </xdr:blipFill>
      <xdr:spPr>
        <a:xfrm>
          <a:off x="5153025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685800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图片 3" descr="页眉​​秋季&#10;&#10;词语照片拼贴：秋季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576" b="3576"/>
        <a:stretch/>
      </xdr:blipFill>
      <xdr:spPr>
        <a:xfrm>
          <a:off x="5153025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1278542</xdr:colOff>
      <xdr:row>0</xdr:row>
      <xdr:rowOff>104775</xdr:rowOff>
    </xdr:from>
    <xdr:to>
      <xdr:col>7</xdr:col>
      <xdr:colOff>1436083</xdr:colOff>
      <xdr:row>1</xdr:row>
      <xdr:rowOff>1133475</xdr:rowOff>
    </xdr:to>
    <xdr:pic>
      <xdr:nvPicPr>
        <xdr:cNvPr id="3" name="图片 2" descr="页眉冬季&#10;&#10;词语照片拼贴：冬季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745767" y="104775"/>
          <a:ext cx="4472366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1276350</xdr:colOff>
      <xdr:row>0</xdr:row>
      <xdr:rowOff>104775</xdr:rowOff>
    </xdr:from>
    <xdr:to>
      <xdr:col>7</xdr:col>
      <xdr:colOff>1433891</xdr:colOff>
      <xdr:row>1</xdr:row>
      <xdr:rowOff>1133475</xdr:rowOff>
    </xdr:to>
    <xdr:pic>
      <xdr:nvPicPr>
        <xdr:cNvPr id="4" name="图片 2" descr="页眉冬季&#10;&#10;词语照片拼贴：冬季">
          <a:extLst>
            <a:ext uri="{FF2B5EF4-FFF2-40B4-BE49-F238E27FC236}">
              <a16:creationId xmlns:a16="http://schemas.microsoft.com/office/drawing/2014/main" id="{A8612BA7-5AF6-472A-83AE-2EC2A1B1E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743575" y="104775"/>
          <a:ext cx="4472366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838062</xdr:colOff>
      <xdr:row>1</xdr:row>
      <xdr:rowOff>0</xdr:rowOff>
    </xdr:from>
    <xdr:to>
      <xdr:col>8</xdr:col>
      <xdr:colOff>137</xdr:colOff>
      <xdr:row>1</xdr:row>
      <xdr:rowOff>1143000</xdr:rowOff>
    </xdr:to>
    <xdr:pic>
      <xdr:nvPicPr>
        <xdr:cNvPr id="2" name="图片 1" descr="页眉春季&#10;&#10;词语照片拼贴：春季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305287" y="114300"/>
          <a:ext cx="4915175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838062</xdr:colOff>
      <xdr:row>1</xdr:row>
      <xdr:rowOff>0</xdr:rowOff>
    </xdr:from>
    <xdr:to>
      <xdr:col>8</xdr:col>
      <xdr:colOff>137</xdr:colOff>
      <xdr:row>1</xdr:row>
      <xdr:rowOff>1143000</xdr:rowOff>
    </xdr:to>
    <xdr:pic>
      <xdr:nvPicPr>
        <xdr:cNvPr id="4" name="图片 3" descr="页眉春季&#10;&#10;词语照片拼贴：春季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305287" y="114300"/>
          <a:ext cx="4915175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838062</xdr:colOff>
      <xdr:row>1</xdr:row>
      <xdr:rowOff>0</xdr:rowOff>
    </xdr:from>
    <xdr:to>
      <xdr:col>8</xdr:col>
      <xdr:colOff>137</xdr:colOff>
      <xdr:row>1</xdr:row>
      <xdr:rowOff>1143000</xdr:rowOff>
    </xdr:to>
    <xdr:pic>
      <xdr:nvPicPr>
        <xdr:cNvPr id="4" name="图片 3" descr="页眉春季&#10;&#10;词语照片拼贴：春季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305287" y="114300"/>
          <a:ext cx="4915175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935503</xdr:colOff>
      <xdr:row>1</xdr:row>
      <xdr:rowOff>0</xdr:rowOff>
    </xdr:from>
    <xdr:to>
      <xdr:col>7</xdr:col>
      <xdr:colOff>1436221</xdr:colOff>
      <xdr:row>1</xdr:row>
      <xdr:rowOff>1143000</xdr:rowOff>
    </xdr:to>
    <xdr:pic>
      <xdr:nvPicPr>
        <xdr:cNvPr id="3" name="图片 2" descr="页眉夏季&#10;&#10;词语照片拼贴：夏季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02728" y="114300"/>
          <a:ext cx="4815543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935503</xdr:colOff>
      <xdr:row>1</xdr:row>
      <xdr:rowOff>0</xdr:rowOff>
    </xdr:from>
    <xdr:to>
      <xdr:col>7</xdr:col>
      <xdr:colOff>1436221</xdr:colOff>
      <xdr:row>1</xdr:row>
      <xdr:rowOff>1143000</xdr:rowOff>
    </xdr:to>
    <xdr:pic>
      <xdr:nvPicPr>
        <xdr:cNvPr id="4" name="图片 3" descr="页眉夏季&#10;&#10;词语照片拼贴：夏季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02728" y="114300"/>
          <a:ext cx="4815543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935503</xdr:colOff>
      <xdr:row>1</xdr:row>
      <xdr:rowOff>0</xdr:rowOff>
    </xdr:from>
    <xdr:to>
      <xdr:col>7</xdr:col>
      <xdr:colOff>1436221</xdr:colOff>
      <xdr:row>1</xdr:row>
      <xdr:rowOff>1143000</xdr:rowOff>
    </xdr:to>
    <xdr:pic>
      <xdr:nvPicPr>
        <xdr:cNvPr id="4" name="图片 3" descr="页眉夏季&#10;&#10;词语照片拼贴：夏季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02728" y="114300"/>
          <a:ext cx="4815543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685800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图片 2" descr="页眉​​秋季&#10;&#10;词语照片拼贴：秋季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576" b="3576"/>
        <a:stretch/>
      </xdr:blipFill>
      <xdr:spPr>
        <a:xfrm>
          <a:off x="5153025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zoomScaleNormal="100" workbookViewId="0">
      <selection activeCell="P8" sqref="P8"/>
    </sheetView>
  </sheetViews>
  <sheetFormatPr defaultColWidth="8.84375" defaultRowHeight="16.5" x14ac:dyDescent="0.45"/>
  <cols>
    <col min="1" max="1" width="1.765625" style="1" customWidth="1"/>
    <col min="2" max="8" width="16.765625" style="1" customWidth="1"/>
    <col min="9" max="9" width="1.765625" style="1" customWidth="1"/>
    <col min="10" max="10" width="8.765625" style="1" customWidth="1"/>
    <col min="11" max="12" width="12.4609375" style="1" customWidth="1"/>
    <col min="13" max="13" width="1.765625" style="1" customWidth="1"/>
    <col min="14" max="16384" width="8.84375" style="1"/>
  </cols>
  <sheetData>
    <row r="1" spans="2:12" ht="9" customHeight="1" x14ac:dyDescent="0.45">
      <c r="I1" s="1" t="s">
        <v>1</v>
      </c>
    </row>
    <row r="2" spans="2:12" ht="96" customHeight="1" x14ac:dyDescent="0.45">
      <c r="B2" s="42" t="str">
        <f>CalendarYear&amp;" 年 1 月"</f>
        <v>2026 年 1 月</v>
      </c>
      <c r="C2" s="42"/>
      <c r="D2" s="42"/>
      <c r="E2" s="2"/>
      <c r="F2" s="2"/>
      <c r="G2" s="2"/>
      <c r="H2" s="3"/>
    </row>
    <row r="3" spans="2:12" s="4" customFormat="1" ht="24" customHeight="1" x14ac:dyDescent="0.45">
      <c r="B3" s="5" t="str">
        <f>WeekStart</f>
        <v>星期一</v>
      </c>
      <c r="C3" s="6" t="str">
        <f t="shared" ref="C3:H3" si="0">TEXT(C4,"aaaa")</f>
        <v>星期二</v>
      </c>
      <c r="D3" s="6" t="str">
        <f t="shared" si="0"/>
        <v>星期三</v>
      </c>
      <c r="E3" s="6" t="str">
        <f t="shared" si="0"/>
        <v>星期四</v>
      </c>
      <c r="F3" s="6" t="str">
        <f t="shared" si="0"/>
        <v>星期五</v>
      </c>
      <c r="G3" s="6" t="str">
        <f t="shared" si="0"/>
        <v>星期六</v>
      </c>
      <c r="H3" s="7" t="str">
        <f t="shared" si="0"/>
        <v>星期日</v>
      </c>
      <c r="K3" s="47" t="s">
        <v>2</v>
      </c>
      <c r="L3" s="47"/>
    </row>
    <row r="4" spans="2:12" s="8" customFormat="1" ht="24" customHeight="1" x14ac:dyDescent="0.4">
      <c r="B4" s="9">
        <f t="array" ref="B4:H4">DaysAndWeeks+DATE(CalendarYear,2,1)-WEEKDAY(DATE(CalendarYear,2,1),(WeekStart="星期一")+1)+1</f>
        <v>46048</v>
      </c>
      <c r="C4" s="9">
        <v>46049</v>
      </c>
      <c r="D4" s="9">
        <v>46050</v>
      </c>
      <c r="E4" s="9">
        <v>46051</v>
      </c>
      <c r="F4" s="9">
        <v>46052</v>
      </c>
      <c r="G4" s="9">
        <v>46053</v>
      </c>
      <c r="H4" s="10">
        <v>46054</v>
      </c>
      <c r="K4" s="11" t="s">
        <v>3</v>
      </c>
      <c r="L4" s="11" t="s">
        <v>4</v>
      </c>
    </row>
    <row r="5" spans="2:12" s="12" customFormat="1" ht="56.15" customHeight="1" x14ac:dyDescent="0.45">
      <c r="B5" s="13"/>
      <c r="C5" s="13"/>
      <c r="D5" s="13"/>
      <c r="E5" s="13"/>
      <c r="F5" s="13"/>
      <c r="G5" s="13"/>
      <c r="H5" s="13"/>
      <c r="K5" s="14">
        <v>2026</v>
      </c>
      <c r="L5" s="14" t="s">
        <v>5</v>
      </c>
    </row>
    <row r="6" spans="2:12" s="8" customFormat="1" ht="24" customHeight="1" x14ac:dyDescent="0.45">
      <c r="B6" s="15">
        <f t="array" ref="B6:H6">DaysAndWeeks+DATE(CalendarYear,2,1)-WEEKDAY(DATE(CalendarYear,2,1),(WeekStart="星期一")+1)+8</f>
        <v>46055</v>
      </c>
      <c r="C6" s="15">
        <v>46056</v>
      </c>
      <c r="D6" s="15">
        <v>46057</v>
      </c>
      <c r="E6" s="15">
        <v>46058</v>
      </c>
      <c r="F6" s="15">
        <v>46059</v>
      </c>
      <c r="G6" s="15">
        <v>46060</v>
      </c>
      <c r="H6" s="15">
        <v>46061</v>
      </c>
    </row>
    <row r="7" spans="2:12" s="12" customFormat="1" ht="56.15" customHeight="1" x14ac:dyDescent="0.45">
      <c r="B7" s="16"/>
      <c r="C7" s="16"/>
      <c r="D7" s="16"/>
      <c r="E7" s="16"/>
      <c r="F7" s="16"/>
      <c r="G7" s="16"/>
      <c r="H7" s="16"/>
    </row>
    <row r="8" spans="2:12" s="8" customFormat="1" ht="24" customHeight="1" x14ac:dyDescent="0.45">
      <c r="B8" s="17">
        <f t="array" ref="B8:H8">DaysAndWeeks+DATE(CalendarYear,2,1)-WEEKDAY(DATE(CalendarYear,2,1),(WeekStart="星期一")+1)+15</f>
        <v>46062</v>
      </c>
      <c r="C8" s="17">
        <v>46063</v>
      </c>
      <c r="D8" s="17">
        <v>46064</v>
      </c>
      <c r="E8" s="17">
        <v>46065</v>
      </c>
      <c r="F8" s="17">
        <v>46066</v>
      </c>
      <c r="G8" s="17">
        <v>46067</v>
      </c>
      <c r="H8" s="17">
        <v>46068</v>
      </c>
    </row>
    <row r="9" spans="2:12" s="12" customFormat="1" ht="56.15" customHeight="1" x14ac:dyDescent="0.45">
      <c r="B9" s="13"/>
      <c r="C9" s="13"/>
      <c r="D9" s="13"/>
      <c r="E9" s="13"/>
      <c r="F9" s="13"/>
      <c r="G9" s="13"/>
      <c r="H9" s="13"/>
    </row>
    <row r="10" spans="2:12" s="8" customFormat="1" ht="24" customHeight="1" x14ac:dyDescent="0.45">
      <c r="B10" s="15">
        <f t="array" ref="B10:H10">DaysAndWeeks+DATE(CalendarYear,2,1)-WEEKDAY(DATE(CalendarYear,2,1),(WeekStart="星期一")+1)+22</f>
        <v>46069</v>
      </c>
      <c r="C10" s="15">
        <v>46070</v>
      </c>
      <c r="D10" s="15">
        <v>46071</v>
      </c>
      <c r="E10" s="15">
        <v>46072</v>
      </c>
      <c r="F10" s="15">
        <v>46073</v>
      </c>
      <c r="G10" s="15">
        <v>46074</v>
      </c>
      <c r="H10" s="15">
        <v>46075</v>
      </c>
    </row>
    <row r="11" spans="2:12" s="12" customFormat="1" ht="56.15" customHeight="1" x14ac:dyDescent="0.45">
      <c r="B11" s="16"/>
      <c r="C11" s="16"/>
      <c r="D11" s="16"/>
      <c r="E11" s="16"/>
      <c r="F11" s="16"/>
      <c r="G11" s="16"/>
      <c r="H11" s="16"/>
    </row>
    <row r="12" spans="2:12" s="8" customFormat="1" ht="24" customHeight="1" x14ac:dyDescent="0.45">
      <c r="B12" s="17">
        <f t="array" ref="B12:H12">DaysAndWeeks+DATE(CalendarYear,2,1)-WEEKDAY(DATE(CalendarYear,2,1),(WeekStart="星期一")+1)+29</f>
        <v>46076</v>
      </c>
      <c r="C12" s="17">
        <v>46077</v>
      </c>
      <c r="D12" s="17">
        <v>46078</v>
      </c>
      <c r="E12" s="17">
        <v>46079</v>
      </c>
      <c r="F12" s="17">
        <v>46080</v>
      </c>
      <c r="G12" s="17">
        <v>46081</v>
      </c>
      <c r="H12" s="17">
        <v>46082</v>
      </c>
    </row>
    <row r="13" spans="2:12" s="12" customFormat="1" ht="56.15" customHeight="1" x14ac:dyDescent="0.45">
      <c r="B13" s="13"/>
      <c r="C13" s="13"/>
      <c r="D13" s="13"/>
      <c r="E13" s="13"/>
      <c r="F13" s="13"/>
      <c r="G13" s="13"/>
      <c r="H13" s="13"/>
    </row>
    <row r="14" spans="2:12" s="8" customFormat="1" ht="24" customHeight="1" x14ac:dyDescent="0.45">
      <c r="B14" s="15">
        <f t="array" ref="B14:C14">DaysAndWeeks+DATE(CalendarYear,2,1)-WEEKDAY(DATE(CalendarYear,2,1),(WeekStart="星期一")+1)+36</f>
        <v>46083</v>
      </c>
      <c r="C14" s="15">
        <v>46084</v>
      </c>
      <c r="D14" s="43" t="s">
        <v>0</v>
      </c>
      <c r="E14" s="43"/>
      <c r="F14" s="43"/>
      <c r="G14" s="43"/>
      <c r="H14" s="44"/>
    </row>
    <row r="15" spans="2:12" s="12" customFormat="1" ht="56.15" customHeight="1" x14ac:dyDescent="0.45">
      <c r="B15" s="16"/>
      <c r="C15" s="16"/>
      <c r="D15" s="45"/>
      <c r="E15" s="45"/>
      <c r="F15" s="45"/>
      <c r="G15" s="45"/>
      <c r="H15" s="46"/>
    </row>
  </sheetData>
  <mergeCells count="4">
    <mergeCell ref="B2:D2"/>
    <mergeCell ref="D14:H14"/>
    <mergeCell ref="D15:H15"/>
    <mergeCell ref="K3:L3"/>
  </mergeCells>
  <phoneticPr fontId="1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从列表中选择一天。选择“取消”，然后按 Alt+向下箭头键从下拉列表中选择一天" prompt="在此单元格中选择周开始日期。按 Alt+向下箭头键打开下拉列表，按向下箭头键，然后按 Enter 进行选择" sqref="L5" xr:uid="{00000000-0002-0000-0000-000000000000}">
      <formula1>"星期日, 星期一"</formula1>
    </dataValidation>
    <dataValidation allowBlank="1" showInputMessage="1" showErrorMessage="1" prompt="在此工作簿中创建自定义的单月日历。使用此“1 月”工作表自定义年份以及所有月份的周开始日期。每月均位于单独的工作表上。" sqref="A1" xr:uid="{00000000-0002-0000-0000-000001000000}"/>
    <dataValidation allowBlank="1" showInputMessage="1" showErrorMessage="1" prompt="在下方单元格中输入年份" sqref="K4" xr:uid="{00000000-0002-0000-0000-000002000000}"/>
    <dataValidation allowBlank="1" showInputMessage="1" showErrorMessage="1" prompt="在下方单元格中选择周开始日期" sqref="L4" xr:uid="{00000000-0002-0000-0000-000003000000}"/>
    <dataValidation allowBlank="1" showInputMessage="1" showErrorMessage="1" prompt="在此单元格中输入年份" sqref="K5" xr:uid="{00000000-0002-0000-0000-000004000000}"/>
    <dataValidation allowBlank="1" showInputMessage="1" showErrorMessage="1" prompt="此行包含此日历的工作日名称。此单元格包含一周的开始日期。若要更改周开始日期，请在此工作表的单元格 L5 中输入一个新的工作日。" sqref="B3" xr:uid="{00000000-0002-0000-0000-000005000000}"/>
    <dataValidation allowBlank="1" showInputMessage="1" showErrorMessage="1" prompt="此行和第 6、8、10、12 和 14 行包含一周的日历日。若此单元格不包含数字 1，则为上个月的某一天。在单元格 D15 中输入备注。" sqref="B4" xr:uid="{00000000-0002-0000-0000-000006000000}"/>
    <dataValidation allowBlank="1" showInputMessage="1" showErrorMessage="1" prompt="根据单元格 K5 中输入的年份自动更新此单元格中的年份。下方的日历具有上个月和下个月的日期，字体底纹较浅。" sqref="B2:D2" xr:uid="{00000000-0002-0000-0000-000007000000}"/>
    <dataValidation allowBlank="1" showInputMessage="1" showErrorMessage="1" prompt="自动确定工作日" sqref="C3:H3" xr:uid="{00000000-0002-0000-0000-000008000000}"/>
    <dataValidation allowBlank="1" showInputMessage="1" showErrorMessage="1" prompt="此行和第 7、9、11、13 和 15 行包含的单元格用于输入与上述单元格中的日历日相关的每日备注。" sqref="B5" xr:uid="{00000000-0002-0000-0000-000009000000}"/>
    <dataValidation allowBlank="1" showInputMessage="1" prompt="在此单元格中输入每月备注" sqref="D15:H15" xr:uid="{00000000-0002-0000-0000-00000A000000}"/>
    <dataValidation allowBlank="1" showInputMessage="1" prompt="在下方单元格中输入每月备注" sqref="D14:H14" xr:uid="{00000000-0002-0000-0000-00000B000000}"/>
    <dataValidation allowBlank="1" showInputMessage="1" showErrorMessage="1" prompt="输入年份，并在下面的单元格中选择日历开始日期。这些日历设置单元格将不会打印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84375" defaultRowHeight="16.5" x14ac:dyDescent="0.45"/>
  <cols>
    <col min="1" max="1" width="1.765625" style="1" customWidth="1"/>
    <col min="2" max="8" width="16.765625" style="1" customWidth="1"/>
    <col min="9" max="9" width="1.765625" style="1" customWidth="1"/>
    <col min="10" max="10" width="8.765625" style="1" customWidth="1"/>
    <col min="11" max="16384" width="8.84375" style="1"/>
  </cols>
  <sheetData>
    <row r="1" spans="2:9" ht="9" customHeight="1" x14ac:dyDescent="0.45">
      <c r="I1" s="1" t="s">
        <v>1</v>
      </c>
    </row>
    <row r="2" spans="2:9" ht="96" customHeight="1" x14ac:dyDescent="0.45">
      <c r="B2" s="58" t="str">
        <f>CalendarYear&amp;" 年 10 月"</f>
        <v>2026 年 10 月</v>
      </c>
      <c r="C2" s="58"/>
      <c r="D2" s="58"/>
      <c r="E2" s="2"/>
      <c r="F2" s="2"/>
      <c r="G2" s="2"/>
      <c r="H2" s="3"/>
    </row>
    <row r="3" spans="2:9" s="4" customFormat="1" ht="24" customHeight="1" x14ac:dyDescent="0.45">
      <c r="B3" s="34" t="str">
        <f>WeekStart</f>
        <v>星期一</v>
      </c>
      <c r="C3" s="35" t="str">
        <f t="shared" ref="C3:H3" si="0">TEXT(C4,"aaaa")</f>
        <v>星期二</v>
      </c>
      <c r="D3" s="35" t="str">
        <f t="shared" si="0"/>
        <v>星期三</v>
      </c>
      <c r="E3" s="35" t="str">
        <f t="shared" si="0"/>
        <v>星期四</v>
      </c>
      <c r="F3" s="35" t="str">
        <f t="shared" si="0"/>
        <v>星期五</v>
      </c>
      <c r="G3" s="35" t="str">
        <f t="shared" si="0"/>
        <v>星期六</v>
      </c>
      <c r="H3" s="36" t="str">
        <f t="shared" si="0"/>
        <v>星期日</v>
      </c>
    </row>
    <row r="4" spans="2:9" s="8" customFormat="1" ht="24" customHeight="1" x14ac:dyDescent="0.4">
      <c r="B4" s="37">
        <f t="array" ref="B4:H4">DaysAndWeeks+DATE(CalendarYear,10,1)-WEEKDAY(DATE(CalendarYear,10,1),(WeekStart="星期一")+1)+1</f>
        <v>46293</v>
      </c>
      <c r="C4" s="37">
        <v>46294</v>
      </c>
      <c r="D4" s="37">
        <v>46295</v>
      </c>
      <c r="E4" s="37">
        <v>46296</v>
      </c>
      <c r="F4" s="37">
        <v>46297</v>
      </c>
      <c r="G4" s="37">
        <v>46298</v>
      </c>
      <c r="H4" s="37">
        <v>46299</v>
      </c>
    </row>
    <row r="5" spans="2:9" s="12" customFormat="1" ht="56.15" customHeight="1" x14ac:dyDescent="0.45">
      <c r="B5" s="38"/>
      <c r="C5" s="38"/>
      <c r="D5" s="38"/>
      <c r="E5" s="38"/>
      <c r="F5" s="38"/>
      <c r="G5" s="38"/>
      <c r="H5" s="38"/>
    </row>
    <row r="6" spans="2:9" s="8" customFormat="1" ht="24" customHeight="1" x14ac:dyDescent="0.45">
      <c r="B6" s="39">
        <f t="array" ref="B6:H6">DaysAndWeeks+DATE(CalendarYear,10,1)-WEEKDAY(DATE(CalendarYear,10,1),(WeekStart="星期一")+1)+8</f>
        <v>46300</v>
      </c>
      <c r="C6" s="39">
        <v>46301</v>
      </c>
      <c r="D6" s="39">
        <v>46302</v>
      </c>
      <c r="E6" s="39">
        <v>46303</v>
      </c>
      <c r="F6" s="39">
        <v>46304</v>
      </c>
      <c r="G6" s="39">
        <v>46305</v>
      </c>
      <c r="H6" s="39">
        <v>46306</v>
      </c>
    </row>
    <row r="7" spans="2:9" s="12" customFormat="1" ht="56.15" customHeight="1" x14ac:dyDescent="0.45">
      <c r="B7" s="40"/>
      <c r="C7" s="40"/>
      <c r="D7" s="40"/>
      <c r="E7" s="40"/>
      <c r="F7" s="40"/>
      <c r="G7" s="40"/>
      <c r="H7" s="40"/>
    </row>
    <row r="8" spans="2:9" s="8" customFormat="1" ht="24" customHeight="1" x14ac:dyDescent="0.45">
      <c r="B8" s="41">
        <f t="array" ref="B8:H8">DaysAndWeeks+DATE(CalendarYear,10,1)-WEEKDAY(DATE(CalendarYear,10,1),(WeekStart="星期一")+1)+15</f>
        <v>46307</v>
      </c>
      <c r="C8" s="41">
        <v>46308</v>
      </c>
      <c r="D8" s="41">
        <v>46309</v>
      </c>
      <c r="E8" s="41">
        <v>46310</v>
      </c>
      <c r="F8" s="41">
        <v>46311</v>
      </c>
      <c r="G8" s="41">
        <v>46312</v>
      </c>
      <c r="H8" s="41">
        <v>46313</v>
      </c>
    </row>
    <row r="9" spans="2:9" s="12" customFormat="1" ht="56.15" customHeight="1" x14ac:dyDescent="0.45">
      <c r="B9" s="38"/>
      <c r="C9" s="38"/>
      <c r="D9" s="38"/>
      <c r="E9" s="38"/>
      <c r="F9" s="38"/>
      <c r="G9" s="38"/>
      <c r="H9" s="38"/>
    </row>
    <row r="10" spans="2:9" s="8" customFormat="1" ht="24" customHeight="1" x14ac:dyDescent="0.45">
      <c r="B10" s="39">
        <f t="array" ref="B10:H10">DaysAndWeeks+DATE(CalendarYear,10,1)-WEEKDAY(DATE(CalendarYear,10,1),(WeekStart="星期一")+1)+22</f>
        <v>46314</v>
      </c>
      <c r="C10" s="39">
        <v>46315</v>
      </c>
      <c r="D10" s="39">
        <v>46316</v>
      </c>
      <c r="E10" s="39">
        <v>46317</v>
      </c>
      <c r="F10" s="39">
        <v>46318</v>
      </c>
      <c r="G10" s="39">
        <v>46319</v>
      </c>
      <c r="H10" s="39">
        <v>46320</v>
      </c>
    </row>
    <row r="11" spans="2:9" s="12" customFormat="1" ht="56.15" customHeight="1" x14ac:dyDescent="0.45">
      <c r="B11" s="40"/>
      <c r="C11" s="40"/>
      <c r="D11" s="40"/>
      <c r="E11" s="40"/>
      <c r="F11" s="40"/>
      <c r="G11" s="40"/>
      <c r="H11" s="40"/>
    </row>
    <row r="12" spans="2:9" s="8" customFormat="1" ht="24" customHeight="1" x14ac:dyDescent="0.45">
      <c r="B12" s="41">
        <f t="array" ref="B12:H12">DaysAndWeeks+DATE(CalendarYear,10,1)-WEEKDAY(DATE(CalendarYear,10,1),(WeekStart="星期一")+1)+29</f>
        <v>46321</v>
      </c>
      <c r="C12" s="41">
        <v>46322</v>
      </c>
      <c r="D12" s="41">
        <v>46323</v>
      </c>
      <c r="E12" s="41">
        <v>46324</v>
      </c>
      <c r="F12" s="41">
        <v>46325</v>
      </c>
      <c r="G12" s="41">
        <v>46326</v>
      </c>
      <c r="H12" s="41">
        <v>46327</v>
      </c>
    </row>
    <row r="13" spans="2:9" s="12" customFormat="1" ht="56.15" customHeight="1" x14ac:dyDescent="0.45">
      <c r="B13" s="38"/>
      <c r="C13" s="38"/>
      <c r="D13" s="38"/>
      <c r="E13" s="38"/>
      <c r="F13" s="38"/>
      <c r="G13" s="38"/>
      <c r="H13" s="38"/>
    </row>
    <row r="14" spans="2:9" s="8" customFormat="1" ht="24" customHeight="1" x14ac:dyDescent="0.45">
      <c r="B14" s="39">
        <f t="array" ref="B14:C14">DaysAndWeeks+DATE(CalendarYear,10,1)-WEEKDAY(DATE(CalendarYear,10,1),(WeekStart="星期一")+1)+36</f>
        <v>46328</v>
      </c>
      <c r="C14" s="39">
        <v>46329</v>
      </c>
      <c r="D14" s="59" t="s">
        <v>0</v>
      </c>
      <c r="E14" s="59"/>
      <c r="F14" s="59"/>
      <c r="G14" s="59"/>
      <c r="H14" s="60"/>
    </row>
    <row r="15" spans="2:9" s="12" customFormat="1" ht="56.15" customHeight="1" x14ac:dyDescent="0.45">
      <c r="B15" s="40"/>
      <c r="C15" s="40"/>
      <c r="D15" s="61"/>
      <c r="E15" s="61"/>
      <c r="F15" s="61"/>
      <c r="G15" s="61"/>
      <c r="H15" s="62"/>
    </row>
  </sheetData>
  <mergeCells count="3">
    <mergeCell ref="B2:D2"/>
    <mergeCell ref="D14:H14"/>
    <mergeCell ref="D15:H15"/>
  </mergeCells>
  <phoneticPr fontId="24" type="noConversion"/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自动确定工作日" sqref="C3:H3" xr:uid="{00000000-0002-0000-0900-000000000000}"/>
    <dataValidation allowBlank="1" showInputMessage="1" showErrorMessage="1" prompt="10 月日历" sqref="A1" xr:uid="{00000000-0002-0000-0900-000001000000}"/>
    <dataValidation allowBlank="1" showInputMessage="1" showErrorMessage="1" prompt="根据“1 月”工作表中输入的年份自动更新此单元格中的年份。下方的日历具有上个月和下个月的日期，字体底纹较浅" sqref="B2:D2" xr:uid="{00000000-0002-0000-0900-000002000000}"/>
    <dataValidation allowBlank="1" showInputMessage="1" showErrorMessage="1" prompt="此行包含此日历的工作日名称。此单元格包含一周的开始日期。若要更改周开始日期，请在“1 月”工作表的单元格 L5 中输入一个新的工作日。" sqref="B3" xr:uid="{00000000-0002-0000-0900-000003000000}"/>
    <dataValidation allowBlank="1" showInputMessage="1" prompt="在下方单元格中输入每月备注" sqref="D14:H14" xr:uid="{00000000-0002-0000-0900-000004000000}"/>
    <dataValidation allowBlank="1" showInputMessage="1" prompt="在此单元格中输入每月备注" sqref="D15:H15" xr:uid="{00000000-0002-0000-0900-000005000000}"/>
    <dataValidation allowBlank="1" showInputMessage="1" showErrorMessage="1" prompt="此行和第 7、9、11、13 和 15 行包含的单元格用于输入与上述单元格中的日历日相关的每日备注。" sqref="B5" xr:uid="{00000000-0002-0000-0900-000006000000}"/>
    <dataValidation allowBlank="1" showInputMessage="1" showErrorMessage="1" prompt="此行和第 6、8、10、12 和 14 行包含一周的日历日。若此单元格不包含数字 1，则为上个月的某一天。在单元格 D15 中输入备注。" sqref="B4" xr:uid="{00000000-0002-0000-09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84375" defaultRowHeight="16.5" x14ac:dyDescent="0.45"/>
  <cols>
    <col min="1" max="1" width="1.765625" style="1" customWidth="1"/>
    <col min="2" max="8" width="16.765625" style="1" customWidth="1"/>
    <col min="9" max="9" width="1.765625" style="1" customWidth="1"/>
    <col min="10" max="10" width="8.765625" style="1" customWidth="1"/>
    <col min="11" max="16384" width="8.84375" style="1"/>
  </cols>
  <sheetData>
    <row r="1" spans="2:9" ht="9" customHeight="1" x14ac:dyDescent="0.45">
      <c r="I1" s="1" t="s">
        <v>1</v>
      </c>
    </row>
    <row r="2" spans="2:9" ht="96" customHeight="1" x14ac:dyDescent="0.45">
      <c r="B2" s="58" t="str">
        <f>CalendarYear&amp;" 年 11 月"</f>
        <v>2026 年 11 月</v>
      </c>
      <c r="C2" s="58"/>
      <c r="D2" s="58"/>
      <c r="E2" s="2"/>
      <c r="F2" s="2"/>
      <c r="G2" s="2"/>
      <c r="H2" s="3"/>
    </row>
    <row r="3" spans="2:9" s="4" customFormat="1" ht="24" customHeight="1" x14ac:dyDescent="0.45">
      <c r="B3" s="34" t="str">
        <f>WeekStart</f>
        <v>星期一</v>
      </c>
      <c r="C3" s="35" t="str">
        <f t="shared" ref="C3:H3" si="0">TEXT(C4,"aaaa")</f>
        <v>星期二</v>
      </c>
      <c r="D3" s="35" t="str">
        <f t="shared" si="0"/>
        <v>星期三</v>
      </c>
      <c r="E3" s="35" t="str">
        <f t="shared" si="0"/>
        <v>星期四</v>
      </c>
      <c r="F3" s="35" t="str">
        <f t="shared" si="0"/>
        <v>星期五</v>
      </c>
      <c r="G3" s="35" t="str">
        <f t="shared" si="0"/>
        <v>星期六</v>
      </c>
      <c r="H3" s="36" t="str">
        <f t="shared" si="0"/>
        <v>星期日</v>
      </c>
    </row>
    <row r="4" spans="2:9" s="8" customFormat="1" ht="24" customHeight="1" x14ac:dyDescent="0.4">
      <c r="B4" s="37">
        <f t="array" ref="B4:H4">DaysAndWeeks+DATE(CalendarYear,11,1)-WEEKDAY(DATE(CalendarYear,11,1),(WeekStart="星期一")+1)+1</f>
        <v>46321</v>
      </c>
      <c r="C4" s="37">
        <v>46322</v>
      </c>
      <c r="D4" s="37">
        <v>46323</v>
      </c>
      <c r="E4" s="37">
        <v>46324</v>
      </c>
      <c r="F4" s="37">
        <v>46325</v>
      </c>
      <c r="G4" s="37">
        <v>46326</v>
      </c>
      <c r="H4" s="37">
        <v>46327</v>
      </c>
    </row>
    <row r="5" spans="2:9" s="12" customFormat="1" ht="56.15" customHeight="1" x14ac:dyDescent="0.45">
      <c r="B5" s="38"/>
      <c r="C5" s="38"/>
      <c r="D5" s="38"/>
      <c r="E5" s="38"/>
      <c r="F5" s="38"/>
      <c r="G5" s="38"/>
      <c r="H5" s="38"/>
    </row>
    <row r="6" spans="2:9" s="8" customFormat="1" ht="24" customHeight="1" x14ac:dyDescent="0.45">
      <c r="B6" s="39">
        <f t="array" ref="B6:H6">DaysAndWeeks+DATE(CalendarYear,11,1)-WEEKDAY(DATE(CalendarYear,11,1),(WeekStart="星期一")+1)+8</f>
        <v>46328</v>
      </c>
      <c r="C6" s="39">
        <v>46329</v>
      </c>
      <c r="D6" s="39">
        <v>46330</v>
      </c>
      <c r="E6" s="39">
        <v>46331</v>
      </c>
      <c r="F6" s="39">
        <v>46332</v>
      </c>
      <c r="G6" s="39">
        <v>46333</v>
      </c>
      <c r="H6" s="39">
        <v>46334</v>
      </c>
    </row>
    <row r="7" spans="2:9" s="12" customFormat="1" ht="56.15" customHeight="1" x14ac:dyDescent="0.45">
      <c r="B7" s="40"/>
      <c r="C7" s="40"/>
      <c r="D7" s="40"/>
      <c r="E7" s="40"/>
      <c r="F7" s="40"/>
      <c r="G7" s="40"/>
      <c r="H7" s="40"/>
    </row>
    <row r="8" spans="2:9" s="8" customFormat="1" ht="24" customHeight="1" x14ac:dyDescent="0.45">
      <c r="B8" s="41">
        <f t="array" ref="B8:H8">DaysAndWeeks+DATE(CalendarYear,11,1)-WEEKDAY(DATE(CalendarYear,11,1),(WeekStart="星期一")+1)+15</f>
        <v>46335</v>
      </c>
      <c r="C8" s="41">
        <v>46336</v>
      </c>
      <c r="D8" s="41">
        <v>46337</v>
      </c>
      <c r="E8" s="41">
        <v>46338</v>
      </c>
      <c r="F8" s="41">
        <v>46339</v>
      </c>
      <c r="G8" s="41">
        <v>46340</v>
      </c>
      <c r="H8" s="41">
        <v>46341</v>
      </c>
    </row>
    <row r="9" spans="2:9" s="12" customFormat="1" ht="56.15" customHeight="1" x14ac:dyDescent="0.45">
      <c r="B9" s="38"/>
      <c r="C9" s="38"/>
      <c r="D9" s="38"/>
      <c r="E9" s="38"/>
      <c r="F9" s="38"/>
      <c r="G9" s="38"/>
      <c r="H9" s="38"/>
    </row>
    <row r="10" spans="2:9" s="8" customFormat="1" ht="24" customHeight="1" x14ac:dyDescent="0.45">
      <c r="B10" s="39">
        <f t="array" ref="B10:H10">DaysAndWeeks+DATE(CalendarYear,11,1)-WEEKDAY(DATE(CalendarYear,11,1),(WeekStart="星期一")+1)+22</f>
        <v>46342</v>
      </c>
      <c r="C10" s="39">
        <v>46343</v>
      </c>
      <c r="D10" s="39">
        <v>46344</v>
      </c>
      <c r="E10" s="39">
        <v>46345</v>
      </c>
      <c r="F10" s="39">
        <v>46346</v>
      </c>
      <c r="G10" s="39">
        <v>46347</v>
      </c>
      <c r="H10" s="39">
        <v>46348</v>
      </c>
    </row>
    <row r="11" spans="2:9" s="12" customFormat="1" ht="56.15" customHeight="1" x14ac:dyDescent="0.45">
      <c r="B11" s="40"/>
      <c r="C11" s="40"/>
      <c r="D11" s="40"/>
      <c r="E11" s="40"/>
      <c r="F11" s="40"/>
      <c r="G11" s="40"/>
      <c r="H11" s="40"/>
    </row>
    <row r="12" spans="2:9" s="8" customFormat="1" ht="24" customHeight="1" x14ac:dyDescent="0.45">
      <c r="B12" s="41">
        <f t="array" ref="B12:H12">DaysAndWeeks+DATE(CalendarYear,11,1)-WEEKDAY(DATE(CalendarYear,11,1),(WeekStart="星期一")+1)+29</f>
        <v>46349</v>
      </c>
      <c r="C12" s="41">
        <v>46350</v>
      </c>
      <c r="D12" s="41">
        <v>46351</v>
      </c>
      <c r="E12" s="41">
        <v>46352</v>
      </c>
      <c r="F12" s="41">
        <v>46353</v>
      </c>
      <c r="G12" s="41">
        <v>46354</v>
      </c>
      <c r="H12" s="41">
        <v>46355</v>
      </c>
    </row>
    <row r="13" spans="2:9" s="12" customFormat="1" ht="56.15" customHeight="1" x14ac:dyDescent="0.45">
      <c r="B13" s="38"/>
      <c r="C13" s="38"/>
      <c r="D13" s="38"/>
      <c r="E13" s="38"/>
      <c r="F13" s="38"/>
      <c r="G13" s="38"/>
      <c r="H13" s="38"/>
    </row>
    <row r="14" spans="2:9" s="8" customFormat="1" ht="24" customHeight="1" x14ac:dyDescent="0.45">
      <c r="B14" s="39">
        <f t="array" ref="B14:C14">DaysAndWeeks+DATE(CalendarYear,11,1)-WEEKDAY(DATE(CalendarYear,11,1),(WeekStart="星期一")+1)+36</f>
        <v>46356</v>
      </c>
      <c r="C14" s="39">
        <v>46357</v>
      </c>
      <c r="D14" s="59" t="s">
        <v>0</v>
      </c>
      <c r="E14" s="59"/>
      <c r="F14" s="59"/>
      <c r="G14" s="59"/>
      <c r="H14" s="60"/>
    </row>
    <row r="15" spans="2:9" s="12" customFormat="1" ht="56.15" customHeight="1" x14ac:dyDescent="0.45">
      <c r="B15" s="40"/>
      <c r="C15" s="40"/>
      <c r="D15" s="61"/>
      <c r="E15" s="61"/>
      <c r="F15" s="61"/>
      <c r="G15" s="61"/>
      <c r="H15" s="62"/>
    </row>
  </sheetData>
  <mergeCells count="3">
    <mergeCell ref="B2:D2"/>
    <mergeCell ref="D14:H14"/>
    <mergeCell ref="D15:H15"/>
  </mergeCells>
  <phoneticPr fontId="24" type="noConversion"/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自动确定工作日" sqref="C3:H3" xr:uid="{00000000-0002-0000-0A00-000000000000}"/>
    <dataValidation allowBlank="1" showInputMessage="1" showErrorMessage="1" prompt="11 月日历" sqref="A1" xr:uid="{00000000-0002-0000-0A00-000001000000}"/>
    <dataValidation allowBlank="1" showInputMessage="1" showErrorMessage="1" prompt="根据“1 月”工作表中输入的年份自动更新此单元格中的年份。下方的日历具有上个月和下个月的日期，字体底纹较浅" sqref="B2:D2" xr:uid="{00000000-0002-0000-0A00-000002000000}"/>
    <dataValidation allowBlank="1" showInputMessage="1" showErrorMessage="1" prompt="此行和第 6、8、10、12 和 14 行包含一周的日历日。若此单元格不包含数字 1，则为上个月的某一天。在单元格 D15 中输入备注。" sqref="B4" xr:uid="{00000000-0002-0000-0A00-000003000000}"/>
    <dataValidation allowBlank="1" showInputMessage="1" showErrorMessage="1" prompt="此行和第 7、9、11、13 和 15 行包含的单元格用于输入与上述单元格中的日历日相关的每日备注。" sqref="B5" xr:uid="{00000000-0002-0000-0A00-000004000000}"/>
    <dataValidation allowBlank="1" showInputMessage="1" prompt="在此单元格中输入每月备注" sqref="D15:H15" xr:uid="{00000000-0002-0000-0A00-000005000000}"/>
    <dataValidation allowBlank="1" showInputMessage="1" prompt="在下方单元格中输入每月备注" sqref="D14:H14" xr:uid="{00000000-0002-0000-0A00-000006000000}"/>
    <dataValidation allowBlank="1" showInputMessage="1" showErrorMessage="1" prompt="此行包含此日历的工作日名称。此单元格包含一周的开始日期。若要更改周开始日期，请在“1 月”工作表的单元格 L5 中输入一个新的工作日。" sqref="B3" xr:uid="{00000000-0002-0000-0A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84375" defaultRowHeight="16.5" x14ac:dyDescent="0.45"/>
  <cols>
    <col min="1" max="1" width="1.765625" style="1" customWidth="1"/>
    <col min="2" max="8" width="16.765625" style="1" customWidth="1"/>
    <col min="9" max="9" width="1.765625" style="1" customWidth="1"/>
    <col min="10" max="10" width="8.765625" style="1" customWidth="1"/>
    <col min="11" max="16384" width="8.84375" style="1"/>
  </cols>
  <sheetData>
    <row r="1" spans="2:9" ht="9" customHeight="1" x14ac:dyDescent="0.45">
      <c r="I1" s="1" t="s">
        <v>1</v>
      </c>
    </row>
    <row r="2" spans="2:9" ht="96" customHeight="1" x14ac:dyDescent="0.45">
      <c r="B2" s="42" t="str">
        <f>CalendarYear&amp;" 年 12 月"</f>
        <v>2026 年 12 月</v>
      </c>
      <c r="C2" s="42"/>
      <c r="D2" s="42"/>
      <c r="E2" s="2"/>
      <c r="F2" s="2"/>
      <c r="G2" s="2"/>
      <c r="H2" s="3"/>
    </row>
    <row r="3" spans="2:9" s="4" customFormat="1" ht="24" customHeight="1" x14ac:dyDescent="0.45">
      <c r="B3" s="5" t="str">
        <f>WeekStart</f>
        <v>星期一</v>
      </c>
      <c r="C3" s="6" t="str">
        <f t="shared" ref="C3:H3" si="0">TEXT(C4,"aaaa")</f>
        <v>星期二</v>
      </c>
      <c r="D3" s="6" t="str">
        <f t="shared" si="0"/>
        <v>星期三</v>
      </c>
      <c r="E3" s="6" t="str">
        <f t="shared" si="0"/>
        <v>星期四</v>
      </c>
      <c r="F3" s="6" t="str">
        <f t="shared" si="0"/>
        <v>星期五</v>
      </c>
      <c r="G3" s="6" t="str">
        <f t="shared" si="0"/>
        <v>星期六</v>
      </c>
      <c r="H3" s="7" t="str">
        <f t="shared" si="0"/>
        <v>星期日</v>
      </c>
    </row>
    <row r="4" spans="2:9" s="8" customFormat="1" ht="24" customHeight="1" x14ac:dyDescent="0.4">
      <c r="B4" s="9">
        <f t="array" ref="B4:H4">DaysAndWeeks+DATE(CalendarYear,12,1)-WEEKDAY(DATE(CalendarYear,12,1),(WeekStart="星期一")+1)+1</f>
        <v>46356</v>
      </c>
      <c r="C4" s="9">
        <v>46357</v>
      </c>
      <c r="D4" s="9">
        <v>46358</v>
      </c>
      <c r="E4" s="9">
        <v>46359</v>
      </c>
      <c r="F4" s="9">
        <v>46360</v>
      </c>
      <c r="G4" s="9">
        <v>46361</v>
      </c>
      <c r="H4" s="10">
        <v>46362</v>
      </c>
    </row>
    <row r="5" spans="2:9" s="12" customFormat="1" ht="56.15" customHeight="1" x14ac:dyDescent="0.45">
      <c r="B5" s="13"/>
      <c r="C5" s="13"/>
      <c r="D5" s="13"/>
      <c r="E5" s="13"/>
      <c r="F5" s="13"/>
      <c r="G5" s="13"/>
      <c r="H5" s="13"/>
    </row>
    <row r="6" spans="2:9" s="8" customFormat="1" ht="24" customHeight="1" x14ac:dyDescent="0.45">
      <c r="B6" s="15">
        <f t="array" ref="B6:H6">DaysAndWeeks+DATE(CalendarYear,12,1)-WEEKDAY(DATE(CalendarYear,12,1),(WeekStart="星期一")+1)+8</f>
        <v>46363</v>
      </c>
      <c r="C6" s="15">
        <v>46364</v>
      </c>
      <c r="D6" s="15">
        <v>46365</v>
      </c>
      <c r="E6" s="15">
        <v>46366</v>
      </c>
      <c r="F6" s="15">
        <v>46367</v>
      </c>
      <c r="G6" s="15">
        <v>46368</v>
      </c>
      <c r="H6" s="15">
        <v>46369</v>
      </c>
    </row>
    <row r="7" spans="2:9" s="12" customFormat="1" ht="56.15" customHeight="1" x14ac:dyDescent="0.45">
      <c r="B7" s="16"/>
      <c r="C7" s="16"/>
      <c r="D7" s="16"/>
      <c r="E7" s="16"/>
      <c r="F7" s="16"/>
      <c r="G7" s="16"/>
      <c r="H7" s="16"/>
    </row>
    <row r="8" spans="2:9" s="8" customFormat="1" ht="24" customHeight="1" x14ac:dyDescent="0.45">
      <c r="B8" s="17">
        <f t="array" ref="B8:H8">DaysAndWeeks+DATE(CalendarYear,12,1)-WEEKDAY(DATE(CalendarYear,12,1),(WeekStart="星期一")+1)+15</f>
        <v>46370</v>
      </c>
      <c r="C8" s="17">
        <v>46371</v>
      </c>
      <c r="D8" s="17">
        <v>46372</v>
      </c>
      <c r="E8" s="17">
        <v>46373</v>
      </c>
      <c r="F8" s="17">
        <v>46374</v>
      </c>
      <c r="G8" s="17">
        <v>46375</v>
      </c>
      <c r="H8" s="17">
        <v>46376</v>
      </c>
    </row>
    <row r="9" spans="2:9" s="12" customFormat="1" ht="56.15" customHeight="1" x14ac:dyDescent="0.45">
      <c r="B9" s="13"/>
      <c r="C9" s="13"/>
      <c r="D9" s="13"/>
      <c r="E9" s="13"/>
      <c r="F9" s="13"/>
      <c r="G9" s="13"/>
      <c r="H9" s="13"/>
    </row>
    <row r="10" spans="2:9" s="8" customFormat="1" ht="24" customHeight="1" x14ac:dyDescent="0.45">
      <c r="B10" s="15">
        <f t="array" ref="B10:H10">DaysAndWeeks+DATE(CalendarYear,12,1)-WEEKDAY(DATE(CalendarYear,12,1),(WeekStart="星期一")+1)+22</f>
        <v>46377</v>
      </c>
      <c r="C10" s="15">
        <v>46378</v>
      </c>
      <c r="D10" s="15">
        <v>46379</v>
      </c>
      <c r="E10" s="15">
        <v>46380</v>
      </c>
      <c r="F10" s="15">
        <v>46381</v>
      </c>
      <c r="G10" s="15">
        <v>46382</v>
      </c>
      <c r="H10" s="15">
        <v>46383</v>
      </c>
    </row>
    <row r="11" spans="2:9" s="12" customFormat="1" ht="56.15" customHeight="1" x14ac:dyDescent="0.45">
      <c r="B11" s="16"/>
      <c r="C11" s="16"/>
      <c r="D11" s="16"/>
      <c r="E11" s="16"/>
      <c r="F11" s="16"/>
      <c r="G11" s="16"/>
      <c r="H11" s="16"/>
    </row>
    <row r="12" spans="2:9" s="8" customFormat="1" ht="24" customHeight="1" x14ac:dyDescent="0.45">
      <c r="B12" s="17">
        <f t="array" ref="B12:H12">DaysAndWeeks+DATE(CalendarYear,12,1)-WEEKDAY(DATE(CalendarYear,12,1),(WeekStart="星期一")+1)+29</f>
        <v>46384</v>
      </c>
      <c r="C12" s="17">
        <v>46385</v>
      </c>
      <c r="D12" s="17">
        <v>46386</v>
      </c>
      <c r="E12" s="17">
        <v>46387</v>
      </c>
      <c r="F12" s="17">
        <v>46388</v>
      </c>
      <c r="G12" s="17">
        <v>46389</v>
      </c>
      <c r="H12" s="17">
        <v>46390</v>
      </c>
    </row>
    <row r="13" spans="2:9" s="12" customFormat="1" ht="56.15" customHeight="1" x14ac:dyDescent="0.45">
      <c r="B13" s="13"/>
      <c r="C13" s="13"/>
      <c r="D13" s="13"/>
      <c r="E13" s="13"/>
      <c r="F13" s="13"/>
      <c r="G13" s="13"/>
      <c r="H13" s="13"/>
    </row>
    <row r="14" spans="2:9" s="8" customFormat="1" ht="24" customHeight="1" x14ac:dyDescent="0.45">
      <c r="B14" s="15">
        <f t="array" ref="B14:C14">DaysAndWeeks+DATE(CalendarYear,12,1)-WEEKDAY(DATE(CalendarYear,12,1),(WeekStart="星期一")+1)+36</f>
        <v>46391</v>
      </c>
      <c r="C14" s="15">
        <v>46392</v>
      </c>
      <c r="D14" s="43" t="s">
        <v>0</v>
      </c>
      <c r="E14" s="43"/>
      <c r="F14" s="43"/>
      <c r="G14" s="43"/>
      <c r="H14" s="44"/>
    </row>
    <row r="15" spans="2:9" s="12" customFormat="1" ht="56.15" customHeight="1" x14ac:dyDescent="0.45">
      <c r="B15" s="16"/>
      <c r="C15" s="16"/>
      <c r="D15" s="45"/>
      <c r="E15" s="45"/>
      <c r="F15" s="45"/>
      <c r="G15" s="45"/>
      <c r="H15" s="46"/>
    </row>
  </sheetData>
  <mergeCells count="3">
    <mergeCell ref="B2:D2"/>
    <mergeCell ref="D14:H14"/>
    <mergeCell ref="D15:H15"/>
  </mergeCells>
  <phoneticPr fontId="24" type="noConversion"/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自动确定工作日" sqref="C3:H3" xr:uid="{00000000-0002-0000-0B00-000000000000}"/>
    <dataValidation allowBlank="1" showInputMessage="1" showErrorMessage="1" prompt="12 月日历" sqref="A1" xr:uid="{00000000-0002-0000-0B00-000001000000}"/>
    <dataValidation allowBlank="1" showInputMessage="1" showErrorMessage="1" prompt="根据“1 月”工作表中输入的年份自动更新此单元格中的年份。下方的日历具有上个月和下个月的日期，字体底纹较浅" sqref="B2:D2" xr:uid="{00000000-0002-0000-0B00-000002000000}"/>
    <dataValidation allowBlank="1" showInputMessage="1" showErrorMessage="1" prompt="此行包含此日历的工作日名称。此单元格包含一周的开始日期。若要更改周开始日期，请在“1 月”工作表的单元格 L5 中输入一个新的工作日。" sqref="B3" xr:uid="{00000000-0002-0000-0B00-000003000000}"/>
    <dataValidation allowBlank="1" showInputMessage="1" prompt="在下方单元格中输入每月备注" sqref="D14:H14" xr:uid="{00000000-0002-0000-0B00-000004000000}"/>
    <dataValidation allowBlank="1" showInputMessage="1" prompt="在此单元格中输入每月备注" sqref="D15:H15" xr:uid="{00000000-0002-0000-0B00-000005000000}"/>
    <dataValidation allowBlank="1" showInputMessage="1" showErrorMessage="1" prompt="此行和第 7、9、11、13 和 15 行包含的单元格用于输入与上述单元格中的日历日相关的每日备注。" sqref="B5" xr:uid="{00000000-0002-0000-0B00-000006000000}"/>
    <dataValidation allowBlank="1" showInputMessage="1" showErrorMessage="1" prompt="此行和第 6、8、10、12 和 14 行包含一周的日历日。若此单元格不包含数字 1，则为上个月的某一天。在单元格 D15 中输入备注。" sqref="B4" xr:uid="{00000000-0002-0000-0B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tabSelected="1" zoomScale="70" zoomScaleNormal="70" workbookViewId="0">
      <selection activeCell="L5" sqref="L5"/>
    </sheetView>
  </sheetViews>
  <sheetFormatPr defaultColWidth="8.84375" defaultRowHeight="16.5" x14ac:dyDescent="0.45"/>
  <cols>
    <col min="1" max="1" width="1.765625" style="1" customWidth="1"/>
    <col min="2" max="8" width="16.765625" style="1" customWidth="1"/>
    <col min="9" max="9" width="1.765625" style="1" customWidth="1"/>
    <col min="10" max="10" width="8.765625" style="1" customWidth="1"/>
    <col min="11" max="16384" width="8.84375" style="1"/>
  </cols>
  <sheetData>
    <row r="1" spans="2:9" ht="9" customHeight="1" x14ac:dyDescent="0.45">
      <c r="I1" s="1" t="s">
        <v>1</v>
      </c>
    </row>
    <row r="2" spans="2:9" ht="96" customHeight="1" x14ac:dyDescent="0.45">
      <c r="B2" s="42" t="str">
        <f>CalendarYear&amp;" 年 2 月"</f>
        <v>2026 年 2 月</v>
      </c>
      <c r="C2" s="42"/>
      <c r="D2" s="42"/>
      <c r="E2" s="2"/>
      <c r="F2" s="2"/>
      <c r="G2" s="2"/>
      <c r="H2" s="3"/>
    </row>
    <row r="3" spans="2:9" s="4" customFormat="1" ht="24" customHeight="1" x14ac:dyDescent="0.45">
      <c r="B3" s="5" t="str">
        <f>WeekStart</f>
        <v>星期一</v>
      </c>
      <c r="C3" s="6" t="str">
        <f t="shared" ref="C3:H3" si="0">TEXT(C4,"aaaa")</f>
        <v>星期二</v>
      </c>
      <c r="D3" s="6" t="str">
        <f t="shared" si="0"/>
        <v>星期三</v>
      </c>
      <c r="E3" s="6" t="str">
        <f t="shared" si="0"/>
        <v>星期四</v>
      </c>
      <c r="F3" s="6" t="str">
        <f t="shared" si="0"/>
        <v>星期五</v>
      </c>
      <c r="G3" s="6" t="str">
        <f t="shared" si="0"/>
        <v>星期六</v>
      </c>
      <c r="H3" s="7" t="str">
        <f t="shared" si="0"/>
        <v>星期日</v>
      </c>
    </row>
    <row r="4" spans="2:9" s="8" customFormat="1" ht="24" customHeight="1" x14ac:dyDescent="0.4">
      <c r="B4" s="9">
        <f t="array" ref="B4:H4">DaysAndWeeks+DATE(CalendarYear,2,1)-WEEKDAY(DATE(CalendarYear,2,1),(WeekStart="星期一")+1)+1</f>
        <v>46048</v>
      </c>
      <c r="C4" s="9">
        <v>46049</v>
      </c>
      <c r="D4" s="9">
        <v>46050</v>
      </c>
      <c r="E4" s="9">
        <v>46051</v>
      </c>
      <c r="F4" s="9">
        <v>46052</v>
      </c>
      <c r="G4" s="9">
        <v>46053</v>
      </c>
      <c r="H4" s="10">
        <v>46054</v>
      </c>
    </row>
    <row r="5" spans="2:9" s="12" customFormat="1" ht="56.15" customHeight="1" x14ac:dyDescent="0.45">
      <c r="B5" s="13"/>
      <c r="C5" s="13"/>
      <c r="D5" s="13"/>
      <c r="E5" s="13"/>
      <c r="F5" s="13"/>
      <c r="G5" s="13"/>
      <c r="H5" s="13"/>
    </row>
    <row r="6" spans="2:9" s="8" customFormat="1" ht="24" customHeight="1" x14ac:dyDescent="0.45">
      <c r="B6" s="15">
        <f t="array" ref="B6:H6">DaysAndWeeks+DATE(CalendarYear,2,1)-WEEKDAY(DATE(CalendarYear,2,1),(WeekStart="星期一")+1)+8</f>
        <v>46055</v>
      </c>
      <c r="C6" s="15">
        <v>46056</v>
      </c>
      <c r="D6" s="15">
        <v>46057</v>
      </c>
      <c r="E6" s="15">
        <v>46058</v>
      </c>
      <c r="F6" s="15">
        <v>46059</v>
      </c>
      <c r="G6" s="15">
        <v>46060</v>
      </c>
      <c r="H6" s="15">
        <v>46061</v>
      </c>
    </row>
    <row r="7" spans="2:9" s="12" customFormat="1" ht="56.15" customHeight="1" x14ac:dyDescent="0.45">
      <c r="B7" s="16"/>
      <c r="C7" s="16"/>
      <c r="D7" s="16"/>
      <c r="E7" s="16"/>
      <c r="F7" s="16"/>
      <c r="G7" s="16"/>
      <c r="H7" s="16"/>
    </row>
    <row r="8" spans="2:9" s="8" customFormat="1" ht="24" customHeight="1" x14ac:dyDescent="0.45">
      <c r="B8" s="17">
        <f t="array" ref="B8:H8">DaysAndWeeks+DATE(CalendarYear,2,1)-WEEKDAY(DATE(CalendarYear,2,1),(WeekStart="星期一")+1)+15</f>
        <v>46062</v>
      </c>
      <c r="C8" s="17">
        <v>46063</v>
      </c>
      <c r="D8" s="17">
        <v>46064</v>
      </c>
      <c r="E8" s="17">
        <v>46065</v>
      </c>
      <c r="F8" s="17">
        <v>46066</v>
      </c>
      <c r="G8" s="17">
        <v>46067</v>
      </c>
      <c r="H8" s="17">
        <v>46068</v>
      </c>
    </row>
    <row r="9" spans="2:9" s="12" customFormat="1" ht="56.15" customHeight="1" x14ac:dyDescent="0.45">
      <c r="B9" s="13"/>
      <c r="C9" s="13"/>
      <c r="D9" s="13"/>
      <c r="E9" s="13"/>
      <c r="F9" s="13"/>
      <c r="G9" s="13"/>
      <c r="H9" s="13"/>
    </row>
    <row r="10" spans="2:9" s="8" customFormat="1" ht="24" customHeight="1" x14ac:dyDescent="0.45">
      <c r="B10" s="15">
        <f t="array" ref="B10:H10">DaysAndWeeks+DATE(CalendarYear,2,1)-WEEKDAY(DATE(CalendarYear,2,1),(WeekStart="星期一")+1)+22</f>
        <v>46069</v>
      </c>
      <c r="C10" s="15">
        <v>46070</v>
      </c>
      <c r="D10" s="15">
        <v>46071</v>
      </c>
      <c r="E10" s="15">
        <v>46072</v>
      </c>
      <c r="F10" s="15">
        <v>46073</v>
      </c>
      <c r="G10" s="15">
        <v>46074</v>
      </c>
      <c r="H10" s="15">
        <v>46075</v>
      </c>
    </row>
    <row r="11" spans="2:9" s="12" customFormat="1" ht="56.15" customHeight="1" x14ac:dyDescent="0.45">
      <c r="B11" s="16"/>
      <c r="C11" s="16"/>
      <c r="D11" s="16"/>
      <c r="E11" s="16"/>
      <c r="F11" s="16"/>
      <c r="G11" s="16"/>
      <c r="H11" s="16"/>
    </row>
    <row r="12" spans="2:9" s="8" customFormat="1" ht="24" customHeight="1" x14ac:dyDescent="0.45">
      <c r="B12" s="17">
        <f t="array" ref="B12:H12">DaysAndWeeks+DATE(CalendarYear,2,1)-WEEKDAY(DATE(CalendarYear,2,1),(WeekStart="星期一")+1)+29</f>
        <v>46076</v>
      </c>
      <c r="C12" s="17">
        <v>46077</v>
      </c>
      <c r="D12" s="17">
        <v>46078</v>
      </c>
      <c r="E12" s="17">
        <v>46079</v>
      </c>
      <c r="F12" s="17">
        <v>46080</v>
      </c>
      <c r="G12" s="17">
        <v>46081</v>
      </c>
      <c r="H12" s="17">
        <v>46082</v>
      </c>
    </row>
    <row r="13" spans="2:9" s="12" customFormat="1" ht="56.15" customHeight="1" x14ac:dyDescent="0.45">
      <c r="B13" s="13"/>
      <c r="C13" s="13"/>
      <c r="D13" s="13"/>
      <c r="E13" s="13"/>
      <c r="F13" s="13"/>
      <c r="G13" s="13"/>
      <c r="H13" s="13"/>
    </row>
    <row r="14" spans="2:9" s="8" customFormat="1" ht="24" customHeight="1" x14ac:dyDescent="0.45">
      <c r="B14" s="15">
        <f t="array" ref="B14:C14">DaysAndWeeks+DATE(CalendarYear,2,1)-WEEKDAY(DATE(CalendarYear,2,1),(WeekStart="星期一")+1)+36</f>
        <v>46083</v>
      </c>
      <c r="C14" s="15">
        <v>46084</v>
      </c>
      <c r="D14" s="43" t="s">
        <v>0</v>
      </c>
      <c r="E14" s="43"/>
      <c r="F14" s="43"/>
      <c r="G14" s="43"/>
      <c r="H14" s="44"/>
    </row>
    <row r="15" spans="2:9" s="12" customFormat="1" ht="56.15" customHeight="1" x14ac:dyDescent="0.45">
      <c r="B15" s="16"/>
      <c r="C15" s="16"/>
      <c r="D15" s="45"/>
      <c r="E15" s="45"/>
      <c r="F15" s="45"/>
      <c r="G15" s="45"/>
      <c r="H15" s="46"/>
    </row>
  </sheetData>
  <mergeCells count="3">
    <mergeCell ref="B2:D2"/>
    <mergeCell ref="D14:H14"/>
    <mergeCell ref="D15:H15"/>
  </mergeCells>
  <phoneticPr fontId="24" type="noConversion"/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自动确定工作日" sqref="C3:H3" xr:uid="{00000000-0002-0000-0100-000000000000}"/>
    <dataValidation allowBlank="1" showInputMessage="1" showErrorMessage="1" prompt="根据“1 月”工作表中输入的年份自动更新此单元格中的年份。下方的日历具有上个月和下个月的日期，字体底纹较浅" sqref="B2:D2" xr:uid="{00000000-0002-0000-0100-000001000000}"/>
    <dataValidation allowBlank="1" showInputMessage="1" showErrorMessage="1" prompt="此行包含此日历的工作日名称。此单元格包含一周的开始日期。若要更改周开始日期，请在“1 月”工作表的单元格 L5 中输入一个新的工作日。" sqref="B3" xr:uid="{00000000-0002-0000-0100-000002000000}"/>
    <dataValidation allowBlank="1" showInputMessage="1" showErrorMessage="1" prompt="2 月日历" sqref="A1" xr:uid="{00000000-0002-0000-0100-000003000000}"/>
    <dataValidation allowBlank="1" showInputMessage="1" prompt="在下方单元格中输入每月备注" sqref="D14:H14" xr:uid="{00000000-0002-0000-0100-000004000000}"/>
    <dataValidation allowBlank="1" showInputMessage="1" prompt="在此单元格中输入每月备注" sqref="D15:H15" xr:uid="{00000000-0002-0000-0100-000005000000}"/>
    <dataValidation allowBlank="1" showInputMessage="1" showErrorMessage="1" prompt="此行和第 7、9、11、13 和 15 行包含的单元格用于输入与上述单元格中的日历日相关的每日备注。" sqref="B5" xr:uid="{00000000-0002-0000-0100-000006000000}"/>
    <dataValidation allowBlank="1" showInputMessage="1" showErrorMessage="1" prompt="此行和第 6、8、10、12 和 14 行包含一周的日历日。若此单元格不包含数字 1，则为上个月的某一天。在单元格 D15 中输入备注。" sqref="B4" xr:uid="{00000000-0002-0000-01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topLeftCell="A4" zoomScaleNormal="100" workbookViewId="0"/>
  </sheetViews>
  <sheetFormatPr defaultColWidth="8.84375" defaultRowHeight="16.5" x14ac:dyDescent="0.45"/>
  <cols>
    <col min="1" max="1" width="1.765625" style="1" customWidth="1"/>
    <col min="2" max="8" width="16.765625" style="1" customWidth="1"/>
    <col min="9" max="9" width="1.765625" style="1" customWidth="1"/>
    <col min="10" max="10" width="8.765625" style="1" customWidth="1"/>
    <col min="11" max="16384" width="8.84375" style="1"/>
  </cols>
  <sheetData>
    <row r="1" spans="2:9" ht="9" customHeight="1" x14ac:dyDescent="0.45">
      <c r="I1" s="1" t="s">
        <v>1</v>
      </c>
    </row>
    <row r="2" spans="2:9" ht="96" customHeight="1" x14ac:dyDescent="0.45">
      <c r="B2" s="48" t="str">
        <f>CalendarYear&amp;" 年 3 月"</f>
        <v>2026 年 3 月</v>
      </c>
      <c r="C2" s="48"/>
      <c r="D2" s="48"/>
      <c r="E2" s="2"/>
      <c r="F2" s="2"/>
      <c r="G2" s="2"/>
      <c r="H2" s="3"/>
    </row>
    <row r="3" spans="2:9" s="4" customFormat="1" ht="24" customHeight="1" x14ac:dyDescent="0.45">
      <c r="B3" s="18" t="str">
        <f>WeekStart</f>
        <v>星期一</v>
      </c>
      <c r="C3" s="19" t="str">
        <f t="shared" ref="C3:H3" si="0">TEXT(C4,"aaaa")</f>
        <v>星期二</v>
      </c>
      <c r="D3" s="19" t="str">
        <f t="shared" si="0"/>
        <v>星期三</v>
      </c>
      <c r="E3" s="19" t="str">
        <f t="shared" si="0"/>
        <v>星期四</v>
      </c>
      <c r="F3" s="19" t="str">
        <f t="shared" si="0"/>
        <v>星期五</v>
      </c>
      <c r="G3" s="19" t="str">
        <f t="shared" si="0"/>
        <v>星期六</v>
      </c>
      <c r="H3" s="20" t="str">
        <f t="shared" si="0"/>
        <v>星期日</v>
      </c>
    </row>
    <row r="4" spans="2:9" s="8" customFormat="1" ht="24" customHeight="1" x14ac:dyDescent="0.4">
      <c r="B4" s="21">
        <f t="array" ref="B4:H4">DaysAndWeeks+DATE(CalendarYear,3,1)-WEEKDAY(DATE(CalendarYear,3,1),(WeekStart="星期一")+1)+1</f>
        <v>46076</v>
      </c>
      <c r="C4" s="21">
        <v>46077</v>
      </c>
      <c r="D4" s="21">
        <v>46078</v>
      </c>
      <c r="E4" s="21">
        <v>46079</v>
      </c>
      <c r="F4" s="21">
        <v>46080</v>
      </c>
      <c r="G4" s="21">
        <v>46081</v>
      </c>
      <c r="H4" s="21">
        <v>46082</v>
      </c>
    </row>
    <row r="5" spans="2:9" s="12" customFormat="1" ht="56.15" customHeight="1" x14ac:dyDescent="0.45">
      <c r="B5" s="22"/>
      <c r="C5" s="22"/>
      <c r="D5" s="22"/>
      <c r="E5" s="22"/>
      <c r="F5" s="22"/>
      <c r="G5" s="22"/>
      <c r="H5" s="22"/>
    </row>
    <row r="6" spans="2:9" s="8" customFormat="1" ht="24" customHeight="1" x14ac:dyDescent="0.45">
      <c r="B6" s="23">
        <f t="array" ref="B6:H6">DaysAndWeeks+DATE(CalendarYear,3,1)-WEEKDAY(DATE(CalendarYear,3,1),(WeekStart="星期一")+1)+8</f>
        <v>46083</v>
      </c>
      <c r="C6" s="23">
        <v>46084</v>
      </c>
      <c r="D6" s="23">
        <v>46085</v>
      </c>
      <c r="E6" s="23">
        <v>46086</v>
      </c>
      <c r="F6" s="23">
        <v>46087</v>
      </c>
      <c r="G6" s="23">
        <v>46088</v>
      </c>
      <c r="H6" s="23">
        <v>46089</v>
      </c>
    </row>
    <row r="7" spans="2:9" s="12" customFormat="1" ht="56.15" customHeight="1" x14ac:dyDescent="0.45">
      <c r="B7" s="24"/>
      <c r="C7" s="24"/>
      <c r="D7" s="24"/>
      <c r="E7" s="24"/>
      <c r="F7" s="24"/>
      <c r="G7" s="24"/>
      <c r="H7" s="24"/>
    </row>
    <row r="8" spans="2:9" s="8" customFormat="1" ht="24" customHeight="1" x14ac:dyDescent="0.45">
      <c r="B8" s="25">
        <f t="array" ref="B8:H8">DaysAndWeeks+DATE(CalendarYear,3,1)-WEEKDAY(DATE(CalendarYear,3,1),(WeekStart="星期一")+1)+15</f>
        <v>46090</v>
      </c>
      <c r="C8" s="25">
        <v>46091</v>
      </c>
      <c r="D8" s="25">
        <v>46092</v>
      </c>
      <c r="E8" s="25">
        <v>46093</v>
      </c>
      <c r="F8" s="25">
        <v>46094</v>
      </c>
      <c r="G8" s="25">
        <v>46095</v>
      </c>
      <c r="H8" s="25">
        <v>46096</v>
      </c>
    </row>
    <row r="9" spans="2:9" s="12" customFormat="1" ht="56.15" customHeight="1" x14ac:dyDescent="0.45">
      <c r="B9" s="22"/>
      <c r="C9" s="22"/>
      <c r="D9" s="22"/>
      <c r="E9" s="22"/>
      <c r="F9" s="22"/>
      <c r="G9" s="22"/>
      <c r="H9" s="22"/>
    </row>
    <row r="10" spans="2:9" s="8" customFormat="1" ht="24" customHeight="1" x14ac:dyDescent="0.45">
      <c r="B10" s="23">
        <f t="array" ref="B10:H10">DaysAndWeeks+DATE(CalendarYear,3,1)-WEEKDAY(DATE(CalendarYear,3,1),(WeekStart="星期一")+1)+22</f>
        <v>46097</v>
      </c>
      <c r="C10" s="23">
        <v>46098</v>
      </c>
      <c r="D10" s="23">
        <v>46099</v>
      </c>
      <c r="E10" s="23">
        <v>46100</v>
      </c>
      <c r="F10" s="23">
        <v>46101</v>
      </c>
      <c r="G10" s="23">
        <v>46102</v>
      </c>
      <c r="H10" s="23">
        <v>46103</v>
      </c>
    </row>
    <row r="11" spans="2:9" s="12" customFormat="1" ht="56.15" customHeight="1" x14ac:dyDescent="0.45">
      <c r="B11" s="24"/>
      <c r="C11" s="24"/>
      <c r="D11" s="24"/>
      <c r="E11" s="24"/>
      <c r="F11" s="24"/>
      <c r="G11" s="24"/>
      <c r="H11" s="24"/>
    </row>
    <row r="12" spans="2:9" s="8" customFormat="1" ht="24" customHeight="1" x14ac:dyDescent="0.45">
      <c r="B12" s="25">
        <f t="array" ref="B12:H12">DaysAndWeeks+DATE(CalendarYear,3,1)-WEEKDAY(DATE(CalendarYear,3,1),(WeekStart="星期一")+1)+29</f>
        <v>46104</v>
      </c>
      <c r="C12" s="25">
        <v>46105</v>
      </c>
      <c r="D12" s="25">
        <v>46106</v>
      </c>
      <c r="E12" s="25">
        <v>46107</v>
      </c>
      <c r="F12" s="25">
        <v>46108</v>
      </c>
      <c r="G12" s="25">
        <v>46109</v>
      </c>
      <c r="H12" s="25">
        <v>46110</v>
      </c>
    </row>
    <row r="13" spans="2:9" s="12" customFormat="1" ht="56.15" customHeight="1" x14ac:dyDescent="0.45">
      <c r="B13" s="22"/>
      <c r="C13" s="22"/>
      <c r="D13" s="22"/>
      <c r="E13" s="22"/>
      <c r="F13" s="22"/>
      <c r="G13" s="22"/>
      <c r="H13" s="22"/>
    </row>
    <row r="14" spans="2:9" s="8" customFormat="1" ht="24" customHeight="1" x14ac:dyDescent="0.45">
      <c r="B14" s="23">
        <f t="array" ref="B14:C14">DaysAndWeeks+DATE(CalendarYear,3,1)-WEEKDAY(DATE(CalendarYear,3,1),(WeekStart="星期一")+1)+36</f>
        <v>46111</v>
      </c>
      <c r="C14" s="23">
        <v>46112</v>
      </c>
      <c r="D14" s="49" t="s">
        <v>0</v>
      </c>
      <c r="E14" s="49"/>
      <c r="F14" s="49"/>
      <c r="G14" s="49"/>
      <c r="H14" s="50"/>
    </row>
    <row r="15" spans="2:9" s="12" customFormat="1" ht="56.15" customHeight="1" x14ac:dyDescent="0.45">
      <c r="B15" s="24"/>
      <c r="C15" s="24"/>
      <c r="D15" s="51"/>
      <c r="E15" s="51"/>
      <c r="F15" s="51"/>
      <c r="G15" s="51"/>
      <c r="H15" s="52"/>
    </row>
  </sheetData>
  <mergeCells count="3">
    <mergeCell ref="B2:D2"/>
    <mergeCell ref="D14:H14"/>
    <mergeCell ref="D15:H15"/>
  </mergeCells>
  <phoneticPr fontId="24" type="noConversion"/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3 月日历" sqref="A1" xr:uid="{00000000-0002-0000-0200-000000000000}"/>
    <dataValidation allowBlank="1" showInputMessage="1" showErrorMessage="1" prompt="根据“1 月”工作表中输入的年份自动更新此单元格中的年份。下方的日历具有上个月和下个月的日期，字体底纹较浅" sqref="B2:D2" xr:uid="{00000000-0002-0000-0200-000001000000}"/>
    <dataValidation allowBlank="1" showInputMessage="1" showErrorMessage="1" prompt="自动确定工作日" sqref="C3:H3" xr:uid="{00000000-0002-0000-0200-000002000000}"/>
    <dataValidation allowBlank="1" showInputMessage="1" showErrorMessage="1" prompt="此行和第 6、8、10、12 和 14 行包含一周的日历日。若此单元格不包含数字 1，则为上个月的某一天。在单元格 D15 中输入备注。" sqref="B4" xr:uid="{00000000-0002-0000-0200-000003000000}"/>
    <dataValidation allowBlank="1" showInputMessage="1" showErrorMessage="1" prompt="此行和第 7、9、11、13 和 15 行包含的单元格用于输入与上述单元格中的日历日相关的每日备注。" sqref="B5" xr:uid="{00000000-0002-0000-0200-000004000000}"/>
    <dataValidation allowBlank="1" showInputMessage="1" prompt="在此单元格中输入每月备注" sqref="D15:H15" xr:uid="{00000000-0002-0000-0200-000005000000}"/>
    <dataValidation allowBlank="1" showInputMessage="1" prompt="在下方单元格中输入每月备注" sqref="D14:H14" xr:uid="{00000000-0002-0000-0200-000006000000}"/>
    <dataValidation allowBlank="1" showInputMessage="1" showErrorMessage="1" prompt="此行包含此日历的工作日名称。此单元格包含一周的开始日期。若要更改周开始日期，请在“1 月”工作表的单元格 L5 中输入一个新的工作日。" sqref="B3" xr:uid="{00000000-0002-0000-02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workbookViewId="0"/>
  </sheetViews>
  <sheetFormatPr defaultColWidth="8.84375" defaultRowHeight="16.5" x14ac:dyDescent="0.45"/>
  <cols>
    <col min="1" max="1" width="1.765625" style="1" customWidth="1"/>
    <col min="2" max="8" width="16.765625" style="1" customWidth="1"/>
    <col min="9" max="9" width="1.765625" style="1" customWidth="1"/>
    <col min="10" max="10" width="8.765625" style="1" customWidth="1"/>
    <col min="11" max="16384" width="8.84375" style="1"/>
  </cols>
  <sheetData>
    <row r="1" spans="2:9" ht="9" customHeight="1" x14ac:dyDescent="0.45">
      <c r="I1" s="1" t="s">
        <v>1</v>
      </c>
    </row>
    <row r="2" spans="2:9" ht="96" customHeight="1" x14ac:dyDescent="0.45">
      <c r="B2" s="48" t="str">
        <f>CalendarYear&amp;" 年 4 月"</f>
        <v>2026 年 4 月</v>
      </c>
      <c r="C2" s="48"/>
      <c r="D2" s="48"/>
      <c r="E2" s="2"/>
      <c r="F2" s="2"/>
      <c r="G2" s="2"/>
      <c r="H2" s="3"/>
    </row>
    <row r="3" spans="2:9" s="4" customFormat="1" ht="24" customHeight="1" x14ac:dyDescent="0.45">
      <c r="B3" s="18" t="str">
        <f>WeekStart</f>
        <v>星期一</v>
      </c>
      <c r="C3" s="19" t="str">
        <f t="shared" ref="C3:H3" si="0">TEXT(C4,"aaaa")</f>
        <v>星期二</v>
      </c>
      <c r="D3" s="19" t="str">
        <f t="shared" si="0"/>
        <v>星期三</v>
      </c>
      <c r="E3" s="19" t="str">
        <f t="shared" si="0"/>
        <v>星期四</v>
      </c>
      <c r="F3" s="19" t="str">
        <f t="shared" si="0"/>
        <v>星期五</v>
      </c>
      <c r="G3" s="19" t="str">
        <f t="shared" si="0"/>
        <v>星期六</v>
      </c>
      <c r="H3" s="20" t="str">
        <f t="shared" si="0"/>
        <v>星期日</v>
      </c>
    </row>
    <row r="4" spans="2:9" s="8" customFormat="1" ht="24" customHeight="1" x14ac:dyDescent="0.4">
      <c r="B4" s="21">
        <f t="array" ref="B4:H4">DaysAndWeeks+DATE(CalendarYear,4,1)-WEEKDAY(DATE(CalendarYear,4,1),(WeekStart="星期一")+1)+1</f>
        <v>46111</v>
      </c>
      <c r="C4" s="21">
        <v>46112</v>
      </c>
      <c r="D4" s="21">
        <v>46113</v>
      </c>
      <c r="E4" s="21">
        <v>46114</v>
      </c>
      <c r="F4" s="21">
        <v>46115</v>
      </c>
      <c r="G4" s="21">
        <v>46116</v>
      </c>
      <c r="H4" s="21">
        <v>46117</v>
      </c>
    </row>
    <row r="5" spans="2:9" s="12" customFormat="1" ht="56.15" customHeight="1" x14ac:dyDescent="0.45">
      <c r="B5" s="22"/>
      <c r="C5" s="22"/>
      <c r="D5" s="22"/>
      <c r="E5" s="22"/>
      <c r="F5" s="22"/>
      <c r="G5" s="22"/>
      <c r="H5" s="22"/>
    </row>
    <row r="6" spans="2:9" s="8" customFormat="1" ht="24" customHeight="1" x14ac:dyDescent="0.45">
      <c r="B6" s="23">
        <f t="array" ref="B6:H6">DaysAndWeeks+DATE(CalendarYear,4,1)-WEEKDAY(DATE(CalendarYear,4,1),(WeekStart="星期一")+1)+8</f>
        <v>46118</v>
      </c>
      <c r="C6" s="23">
        <v>46119</v>
      </c>
      <c r="D6" s="23">
        <v>46120</v>
      </c>
      <c r="E6" s="23">
        <v>46121</v>
      </c>
      <c r="F6" s="23">
        <v>46122</v>
      </c>
      <c r="G6" s="23">
        <v>46123</v>
      </c>
      <c r="H6" s="23">
        <v>46124</v>
      </c>
    </row>
    <row r="7" spans="2:9" s="12" customFormat="1" ht="56.15" customHeight="1" x14ac:dyDescent="0.45">
      <c r="B7" s="24"/>
      <c r="C7" s="24"/>
      <c r="D7" s="24"/>
      <c r="E7" s="24"/>
      <c r="F7" s="24"/>
      <c r="G7" s="24"/>
      <c r="H7" s="24"/>
    </row>
    <row r="8" spans="2:9" s="8" customFormat="1" ht="24" customHeight="1" x14ac:dyDescent="0.45">
      <c r="B8" s="25">
        <f t="array" ref="B8:H8">DaysAndWeeks+DATE(CalendarYear,4,1)-WEEKDAY(DATE(CalendarYear,4,1),(WeekStart="星期一")+1)+15</f>
        <v>46125</v>
      </c>
      <c r="C8" s="25">
        <v>46126</v>
      </c>
      <c r="D8" s="25">
        <v>46127</v>
      </c>
      <c r="E8" s="25">
        <v>46128</v>
      </c>
      <c r="F8" s="25">
        <v>46129</v>
      </c>
      <c r="G8" s="25">
        <v>46130</v>
      </c>
      <c r="H8" s="25">
        <v>46131</v>
      </c>
    </row>
    <row r="9" spans="2:9" s="12" customFormat="1" ht="56.15" customHeight="1" x14ac:dyDescent="0.45">
      <c r="B9" s="22"/>
      <c r="C9" s="22"/>
      <c r="D9" s="22"/>
      <c r="E9" s="22"/>
      <c r="F9" s="22"/>
      <c r="G9" s="22"/>
      <c r="H9" s="22"/>
    </row>
    <row r="10" spans="2:9" s="8" customFormat="1" ht="24" customHeight="1" x14ac:dyDescent="0.45">
      <c r="B10" s="23">
        <f t="array" ref="B10:H10">DaysAndWeeks+DATE(CalendarYear,4,1)-WEEKDAY(DATE(CalendarYear,4,1),(WeekStart="星期一")+1)+22</f>
        <v>46132</v>
      </c>
      <c r="C10" s="23">
        <v>46133</v>
      </c>
      <c r="D10" s="23">
        <v>46134</v>
      </c>
      <c r="E10" s="23">
        <v>46135</v>
      </c>
      <c r="F10" s="23">
        <v>46136</v>
      </c>
      <c r="G10" s="23">
        <v>46137</v>
      </c>
      <c r="H10" s="23">
        <v>46138</v>
      </c>
    </row>
    <row r="11" spans="2:9" s="12" customFormat="1" ht="56.15" customHeight="1" x14ac:dyDescent="0.45">
      <c r="B11" s="24"/>
      <c r="C11" s="24"/>
      <c r="D11" s="24"/>
      <c r="E11" s="24"/>
      <c r="F11" s="24"/>
      <c r="G11" s="24"/>
      <c r="H11" s="24"/>
    </row>
    <row r="12" spans="2:9" s="8" customFormat="1" ht="24" customHeight="1" x14ac:dyDescent="0.45">
      <c r="B12" s="25">
        <f t="array" ref="B12:H12">DaysAndWeeks+DATE(CalendarYear,4,1)-WEEKDAY(DATE(CalendarYear,4,1),(WeekStart="星期一")+1)+29</f>
        <v>46139</v>
      </c>
      <c r="C12" s="25">
        <v>46140</v>
      </c>
      <c r="D12" s="25">
        <v>46141</v>
      </c>
      <c r="E12" s="25">
        <v>46142</v>
      </c>
      <c r="F12" s="25">
        <v>46143</v>
      </c>
      <c r="G12" s="25">
        <v>46144</v>
      </c>
      <c r="H12" s="25">
        <v>46145</v>
      </c>
    </row>
    <row r="13" spans="2:9" s="12" customFormat="1" ht="56.15" customHeight="1" x14ac:dyDescent="0.45">
      <c r="B13" s="22"/>
      <c r="C13" s="22"/>
      <c r="D13" s="22"/>
      <c r="E13" s="22"/>
      <c r="F13" s="22"/>
      <c r="G13" s="22"/>
      <c r="H13" s="22"/>
    </row>
    <row r="14" spans="2:9" s="8" customFormat="1" ht="24" customHeight="1" x14ac:dyDescent="0.45">
      <c r="B14" s="23">
        <f t="array" ref="B14:C14">DaysAndWeeks+DATE(CalendarYear,4,1)-WEEKDAY(DATE(CalendarYear,4,1),(WeekStart="星期一")+1)+36</f>
        <v>46146</v>
      </c>
      <c r="C14" s="23">
        <v>46147</v>
      </c>
      <c r="D14" s="49" t="s">
        <v>0</v>
      </c>
      <c r="E14" s="49"/>
      <c r="F14" s="49"/>
      <c r="G14" s="49"/>
      <c r="H14" s="50"/>
    </row>
    <row r="15" spans="2:9" s="12" customFormat="1" ht="56.15" customHeight="1" x14ac:dyDescent="0.45">
      <c r="B15" s="24"/>
      <c r="C15" s="24"/>
      <c r="D15" s="51"/>
      <c r="E15" s="51"/>
      <c r="F15" s="51"/>
      <c r="G15" s="51"/>
      <c r="H15" s="52"/>
    </row>
  </sheetData>
  <mergeCells count="3">
    <mergeCell ref="B2:D2"/>
    <mergeCell ref="D14:H14"/>
    <mergeCell ref="D15:H15"/>
  </mergeCells>
  <phoneticPr fontId="24" type="noConversion"/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自动确定工作日" sqref="C3:H3" xr:uid="{00000000-0002-0000-0300-000000000000}"/>
    <dataValidation allowBlank="1" showInputMessage="1" showErrorMessage="1" prompt="根据“1 月”工作表中输入的年份自动更新此单元格中的年份。下方的日历具有上个月和下个月的日期，字体底纹较浅" sqref="B2:D2" xr:uid="{00000000-0002-0000-0300-000001000000}"/>
    <dataValidation allowBlank="1" showInputMessage="1" showErrorMessage="1" prompt="4 月日历" sqref="A1" xr:uid="{00000000-0002-0000-0300-000002000000}"/>
    <dataValidation allowBlank="1" showInputMessage="1" showErrorMessage="1" prompt="此行包含此日历的工作日名称。此单元格包含一周的开始日期。若要更改周开始日期，请在“1 月”工作表的单元格 L5 中输入一个新的工作日。" sqref="B3" xr:uid="{00000000-0002-0000-0300-000003000000}"/>
    <dataValidation allowBlank="1" showInputMessage="1" prompt="在下方单元格中输入每月备注" sqref="D14:H14" xr:uid="{00000000-0002-0000-0300-000004000000}"/>
    <dataValidation allowBlank="1" showInputMessage="1" prompt="在此单元格中输入每月备注" sqref="D15:H15" xr:uid="{00000000-0002-0000-0300-000005000000}"/>
    <dataValidation allowBlank="1" showInputMessage="1" showErrorMessage="1" prompt="此行和第 7、9、11、13 和 15 行包含的单元格用于输入与上述单元格中的日历日相关的每日备注。" sqref="B5" xr:uid="{00000000-0002-0000-0300-000006000000}"/>
    <dataValidation allowBlank="1" showInputMessage="1" showErrorMessage="1" prompt="此行和第 6、8、10、12 和 14 行包含一周的日历日。若此单元格不包含数字 1，则为上个月的某一天。在单元格 D15 中输入备注。" sqref="B4" xr:uid="{00000000-0002-0000-03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workbookViewId="0"/>
  </sheetViews>
  <sheetFormatPr defaultColWidth="8.84375" defaultRowHeight="16.5" x14ac:dyDescent="0.45"/>
  <cols>
    <col min="1" max="1" width="1.765625" style="1" customWidth="1"/>
    <col min="2" max="8" width="16.765625" style="1" customWidth="1"/>
    <col min="9" max="9" width="1.765625" style="1" customWidth="1"/>
    <col min="10" max="10" width="8.765625" style="1" customWidth="1"/>
    <col min="11" max="16384" width="8.84375" style="1"/>
  </cols>
  <sheetData>
    <row r="1" spans="2:9" ht="9" customHeight="1" x14ac:dyDescent="0.45">
      <c r="I1" s="1" t="s">
        <v>1</v>
      </c>
    </row>
    <row r="2" spans="2:9" ht="96" customHeight="1" x14ac:dyDescent="0.45">
      <c r="B2" s="48" t="str">
        <f>CalendarYear&amp;" 年 5 月"</f>
        <v>2026 年 5 月</v>
      </c>
      <c r="C2" s="48"/>
      <c r="D2" s="48"/>
      <c r="E2" s="2"/>
      <c r="F2" s="2"/>
      <c r="G2" s="2"/>
      <c r="H2" s="3"/>
    </row>
    <row r="3" spans="2:9" s="4" customFormat="1" ht="24" customHeight="1" x14ac:dyDescent="0.45">
      <c r="B3" s="18" t="str">
        <f>WeekStart</f>
        <v>星期一</v>
      </c>
      <c r="C3" s="19" t="str">
        <f t="shared" ref="C3:H3" si="0">TEXT(C4,"aaaa")</f>
        <v>星期二</v>
      </c>
      <c r="D3" s="19" t="str">
        <f t="shared" si="0"/>
        <v>星期三</v>
      </c>
      <c r="E3" s="19" t="str">
        <f t="shared" si="0"/>
        <v>星期四</v>
      </c>
      <c r="F3" s="19" t="str">
        <f t="shared" si="0"/>
        <v>星期五</v>
      </c>
      <c r="G3" s="19" t="str">
        <f t="shared" si="0"/>
        <v>星期六</v>
      </c>
      <c r="H3" s="20" t="str">
        <f t="shared" si="0"/>
        <v>星期日</v>
      </c>
    </row>
    <row r="4" spans="2:9" s="8" customFormat="1" ht="24" customHeight="1" x14ac:dyDescent="0.4">
      <c r="B4" s="21">
        <f t="array" ref="B4:H4">DaysAndWeeks+DATE(CalendarYear,5,1)-WEEKDAY(DATE(CalendarYear,5,1),(WeekStart="星期一")+1)+1</f>
        <v>46139</v>
      </c>
      <c r="C4" s="21">
        <v>46140</v>
      </c>
      <c r="D4" s="21">
        <v>46141</v>
      </c>
      <c r="E4" s="21">
        <v>46142</v>
      </c>
      <c r="F4" s="21">
        <v>46143</v>
      </c>
      <c r="G4" s="21">
        <v>46144</v>
      </c>
      <c r="H4" s="21">
        <v>46145</v>
      </c>
    </row>
    <row r="5" spans="2:9" s="12" customFormat="1" ht="56.15" customHeight="1" x14ac:dyDescent="0.45">
      <c r="B5" s="22"/>
      <c r="C5" s="22"/>
      <c r="D5" s="22"/>
      <c r="E5" s="22"/>
      <c r="F5" s="22"/>
      <c r="G5" s="22"/>
      <c r="H5" s="22"/>
    </row>
    <row r="6" spans="2:9" s="8" customFormat="1" ht="24" customHeight="1" x14ac:dyDescent="0.45">
      <c r="B6" s="23">
        <f t="array" ref="B6:H6">DaysAndWeeks+DATE(CalendarYear,5,1)-WEEKDAY(DATE(CalendarYear,5,1),(WeekStart="星期一")+1)+8</f>
        <v>46146</v>
      </c>
      <c r="C6" s="23">
        <v>46147</v>
      </c>
      <c r="D6" s="23">
        <v>46148</v>
      </c>
      <c r="E6" s="23">
        <v>46149</v>
      </c>
      <c r="F6" s="23">
        <v>46150</v>
      </c>
      <c r="G6" s="23">
        <v>46151</v>
      </c>
      <c r="H6" s="23">
        <v>46152</v>
      </c>
    </row>
    <row r="7" spans="2:9" s="12" customFormat="1" ht="56.15" customHeight="1" x14ac:dyDescent="0.45">
      <c r="B7" s="24"/>
      <c r="C7" s="24"/>
      <c r="D7" s="24"/>
      <c r="E7" s="24"/>
      <c r="F7" s="24"/>
      <c r="G7" s="24"/>
      <c r="H7" s="24"/>
    </row>
    <row r="8" spans="2:9" s="8" customFormat="1" ht="24" customHeight="1" x14ac:dyDescent="0.45">
      <c r="B8" s="25">
        <f t="array" ref="B8:H8">DaysAndWeeks+DATE(CalendarYear,5,1)-WEEKDAY(DATE(CalendarYear,5,1),(WeekStart="星期一")+1)+15</f>
        <v>46153</v>
      </c>
      <c r="C8" s="25">
        <v>46154</v>
      </c>
      <c r="D8" s="25">
        <v>46155</v>
      </c>
      <c r="E8" s="25">
        <v>46156</v>
      </c>
      <c r="F8" s="25">
        <v>46157</v>
      </c>
      <c r="G8" s="25">
        <v>46158</v>
      </c>
      <c r="H8" s="25">
        <v>46159</v>
      </c>
    </row>
    <row r="9" spans="2:9" s="12" customFormat="1" ht="56.15" customHeight="1" x14ac:dyDescent="0.45">
      <c r="B9" s="22"/>
      <c r="C9" s="22"/>
      <c r="D9" s="22"/>
      <c r="E9" s="22"/>
      <c r="F9" s="22"/>
      <c r="G9" s="22"/>
      <c r="H9" s="22"/>
    </row>
    <row r="10" spans="2:9" s="8" customFormat="1" ht="24" customHeight="1" x14ac:dyDescent="0.45">
      <c r="B10" s="23">
        <f t="array" ref="B10:H10">DaysAndWeeks+DATE(CalendarYear,5,1)-WEEKDAY(DATE(CalendarYear,5,1),(WeekStart="星期一")+1)+22</f>
        <v>46160</v>
      </c>
      <c r="C10" s="23">
        <v>46161</v>
      </c>
      <c r="D10" s="23">
        <v>46162</v>
      </c>
      <c r="E10" s="23">
        <v>46163</v>
      </c>
      <c r="F10" s="23">
        <v>46164</v>
      </c>
      <c r="G10" s="23">
        <v>46165</v>
      </c>
      <c r="H10" s="23">
        <v>46166</v>
      </c>
    </row>
    <row r="11" spans="2:9" s="12" customFormat="1" ht="56.15" customHeight="1" x14ac:dyDescent="0.45">
      <c r="B11" s="24"/>
      <c r="C11" s="24"/>
      <c r="D11" s="24"/>
      <c r="E11" s="24"/>
      <c r="F11" s="24"/>
      <c r="G11" s="24"/>
      <c r="H11" s="24"/>
    </row>
    <row r="12" spans="2:9" s="8" customFormat="1" ht="24" customHeight="1" x14ac:dyDescent="0.45">
      <c r="B12" s="25">
        <f t="array" ref="B12:H12">DaysAndWeeks+DATE(CalendarYear,5,1)-WEEKDAY(DATE(CalendarYear,5,1),(WeekStart="星期一")+1)+29</f>
        <v>46167</v>
      </c>
      <c r="C12" s="25">
        <v>46168</v>
      </c>
      <c r="D12" s="25">
        <v>46169</v>
      </c>
      <c r="E12" s="25">
        <v>46170</v>
      </c>
      <c r="F12" s="25">
        <v>46171</v>
      </c>
      <c r="G12" s="25">
        <v>46172</v>
      </c>
      <c r="H12" s="25">
        <v>46173</v>
      </c>
    </row>
    <row r="13" spans="2:9" s="12" customFormat="1" ht="56.15" customHeight="1" x14ac:dyDescent="0.45">
      <c r="B13" s="22"/>
      <c r="C13" s="22"/>
      <c r="D13" s="22"/>
      <c r="E13" s="22"/>
      <c r="F13" s="22"/>
      <c r="G13" s="22"/>
      <c r="H13" s="22"/>
    </row>
    <row r="14" spans="2:9" s="8" customFormat="1" ht="24" customHeight="1" x14ac:dyDescent="0.45">
      <c r="B14" s="23">
        <f t="array" ref="B14:C14">DaysAndWeeks+DATE(CalendarYear,5,1)-WEEKDAY(DATE(CalendarYear,5,1),(WeekStart="星期一")+1)+36</f>
        <v>46174</v>
      </c>
      <c r="C14" s="23">
        <v>46175</v>
      </c>
      <c r="D14" s="49" t="s">
        <v>0</v>
      </c>
      <c r="E14" s="49"/>
      <c r="F14" s="49"/>
      <c r="G14" s="49"/>
      <c r="H14" s="50"/>
    </row>
    <row r="15" spans="2:9" s="12" customFormat="1" ht="56.15" customHeight="1" x14ac:dyDescent="0.45">
      <c r="B15" s="24"/>
      <c r="C15" s="24"/>
      <c r="D15" s="51"/>
      <c r="E15" s="51"/>
      <c r="F15" s="51"/>
      <c r="G15" s="51"/>
      <c r="H15" s="52"/>
    </row>
  </sheetData>
  <mergeCells count="3">
    <mergeCell ref="B2:D2"/>
    <mergeCell ref="D14:H14"/>
    <mergeCell ref="D15:H15"/>
  </mergeCells>
  <phoneticPr fontId="24" type="noConversion"/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自动确定工作日" sqref="C3:H3" xr:uid="{00000000-0002-0000-0400-000000000000}"/>
    <dataValidation allowBlank="1" showInputMessage="1" showErrorMessage="1" prompt="根据“1 月”工作表中输入的年份自动更新此单元格中的年份。下方的日历具有上个月和下个月的日期，字体底纹较浅" sqref="B2:D2" xr:uid="{00000000-0002-0000-0400-000001000000}"/>
    <dataValidation allowBlank="1" showInputMessage="1" showErrorMessage="1" prompt="5 月日历" sqref="A1" xr:uid="{00000000-0002-0000-0400-000002000000}"/>
    <dataValidation allowBlank="1" showInputMessage="1" showErrorMessage="1" prompt="此行和第 6、8、10、12 和 14 行包含一周的日历日。若此单元格不包含数字 1，则为上个月的某一天。在单元格 D15 中输入备注。" sqref="B4" xr:uid="{00000000-0002-0000-0400-000003000000}"/>
    <dataValidation allowBlank="1" showInputMessage="1" showErrorMessage="1" prompt="此行和第 7、9、11、13 和 15 行包含的单元格用于输入与上述单元格中的日历日相关的每日备注。" sqref="B5" xr:uid="{00000000-0002-0000-0400-000004000000}"/>
    <dataValidation allowBlank="1" showInputMessage="1" prompt="在此单元格中输入每月备注" sqref="D15:H15" xr:uid="{00000000-0002-0000-0400-000005000000}"/>
    <dataValidation allowBlank="1" showInputMessage="1" prompt="在下方单元格中输入每月备注" sqref="D14:H14" xr:uid="{00000000-0002-0000-0400-000006000000}"/>
    <dataValidation allowBlank="1" showInputMessage="1" showErrorMessage="1" prompt="此行包含此日历的工作日名称。此单元格包含一周的开始日期。若要更改周开始日期，请在“1 月”工作表的单元格 L5 中输入一个新的工作日。" sqref="B3" xr:uid="{00000000-0002-0000-04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zoomScaleNormal="100" workbookViewId="0"/>
  </sheetViews>
  <sheetFormatPr defaultColWidth="8.84375" defaultRowHeight="16.5" x14ac:dyDescent="0.45"/>
  <cols>
    <col min="1" max="1" width="1.765625" style="1" customWidth="1"/>
    <col min="2" max="8" width="16.765625" style="1" customWidth="1"/>
    <col min="9" max="9" width="1.765625" style="1" customWidth="1"/>
    <col min="10" max="10" width="8.765625" style="1" customWidth="1"/>
    <col min="11" max="16384" width="8.84375" style="1"/>
  </cols>
  <sheetData>
    <row r="1" spans="2:9" ht="9" customHeight="1" x14ac:dyDescent="0.45">
      <c r="I1" s="1" t="s">
        <v>1</v>
      </c>
    </row>
    <row r="2" spans="2:9" ht="96" customHeight="1" x14ac:dyDescent="0.45">
      <c r="B2" s="53" t="str">
        <f>CalendarYear&amp;" 年 6 月"</f>
        <v>2026 年 6 月</v>
      </c>
      <c r="C2" s="53"/>
      <c r="D2" s="53"/>
      <c r="E2" s="2"/>
      <c r="F2" s="2"/>
      <c r="G2" s="2"/>
      <c r="H2" s="3"/>
    </row>
    <row r="3" spans="2:9" s="4" customFormat="1" ht="24" customHeight="1" x14ac:dyDescent="0.45">
      <c r="B3" s="26" t="str">
        <f>WeekStart</f>
        <v>星期一</v>
      </c>
      <c r="C3" s="27" t="str">
        <f t="shared" ref="C3:H3" si="0">TEXT(C4,"aaaa")</f>
        <v>星期二</v>
      </c>
      <c r="D3" s="27" t="str">
        <f t="shared" si="0"/>
        <v>星期三</v>
      </c>
      <c r="E3" s="27" t="str">
        <f t="shared" si="0"/>
        <v>星期四</v>
      </c>
      <c r="F3" s="27" t="str">
        <f t="shared" si="0"/>
        <v>星期五</v>
      </c>
      <c r="G3" s="27" t="str">
        <f t="shared" si="0"/>
        <v>星期六</v>
      </c>
      <c r="H3" s="28" t="str">
        <f t="shared" si="0"/>
        <v>星期日</v>
      </c>
    </row>
    <row r="4" spans="2:9" s="8" customFormat="1" ht="24" customHeight="1" x14ac:dyDescent="0.4">
      <c r="B4" s="29">
        <f t="array" ref="B4:H4">DaysAndWeeks+DATE(CalendarYear,6,1)-WEEKDAY(DATE(CalendarYear,6,1),(WeekStart="星期一")+1)+1</f>
        <v>46174</v>
      </c>
      <c r="C4" s="29">
        <v>46175</v>
      </c>
      <c r="D4" s="29">
        <v>46176</v>
      </c>
      <c r="E4" s="29">
        <v>46177</v>
      </c>
      <c r="F4" s="29">
        <v>46178</v>
      </c>
      <c r="G4" s="29">
        <v>46179</v>
      </c>
      <c r="H4" s="29">
        <v>46180</v>
      </c>
    </row>
    <row r="5" spans="2:9" s="12" customFormat="1" ht="56.15" customHeight="1" x14ac:dyDescent="0.45">
      <c r="B5" s="30"/>
      <c r="C5" s="30"/>
      <c r="D5" s="30"/>
      <c r="E5" s="30"/>
      <c r="F5" s="30"/>
      <c r="G5" s="30"/>
      <c r="H5" s="30"/>
    </row>
    <row r="6" spans="2:9" s="8" customFormat="1" ht="24" customHeight="1" x14ac:dyDescent="0.45">
      <c r="B6" s="31">
        <f t="array" ref="B6:H6">DaysAndWeeks+DATE(CalendarYear,6,1)-WEEKDAY(DATE(CalendarYear,6,1),(WeekStart="星期一")+1)+8</f>
        <v>46181</v>
      </c>
      <c r="C6" s="31">
        <v>46182</v>
      </c>
      <c r="D6" s="31">
        <v>46183</v>
      </c>
      <c r="E6" s="31">
        <v>46184</v>
      </c>
      <c r="F6" s="31">
        <v>46185</v>
      </c>
      <c r="G6" s="31">
        <v>46186</v>
      </c>
      <c r="H6" s="31">
        <v>46187</v>
      </c>
    </row>
    <row r="7" spans="2:9" s="12" customFormat="1" ht="56.15" customHeight="1" x14ac:dyDescent="0.45">
      <c r="B7" s="32"/>
      <c r="C7" s="32"/>
      <c r="D7" s="32"/>
      <c r="E7" s="32"/>
      <c r="F7" s="32"/>
      <c r="G7" s="32"/>
      <c r="H7" s="32"/>
    </row>
    <row r="8" spans="2:9" s="8" customFormat="1" ht="24" customHeight="1" x14ac:dyDescent="0.45">
      <c r="B8" s="33">
        <f t="array" ref="B8:H8">DaysAndWeeks+DATE(CalendarYear,6,1)-WEEKDAY(DATE(CalendarYear,6,1),(WeekStart="星期一")+1)+15</f>
        <v>46188</v>
      </c>
      <c r="C8" s="33">
        <v>46189</v>
      </c>
      <c r="D8" s="33">
        <v>46190</v>
      </c>
      <c r="E8" s="33">
        <v>46191</v>
      </c>
      <c r="F8" s="33">
        <v>46192</v>
      </c>
      <c r="G8" s="33">
        <v>46193</v>
      </c>
      <c r="H8" s="33">
        <v>46194</v>
      </c>
    </row>
    <row r="9" spans="2:9" s="12" customFormat="1" ht="56.15" customHeight="1" x14ac:dyDescent="0.45">
      <c r="B9" s="30"/>
      <c r="C9" s="30"/>
      <c r="D9" s="30"/>
      <c r="E9" s="30"/>
      <c r="F9" s="30"/>
      <c r="G9" s="30"/>
      <c r="H9" s="30"/>
    </row>
    <row r="10" spans="2:9" s="8" customFormat="1" ht="24" customHeight="1" x14ac:dyDescent="0.45">
      <c r="B10" s="31">
        <f t="array" ref="B10:H10">DaysAndWeeks+DATE(CalendarYear,6,1)-WEEKDAY(DATE(CalendarYear,6,1),(WeekStart="星期一")+1)+22</f>
        <v>46195</v>
      </c>
      <c r="C10" s="31">
        <v>46196</v>
      </c>
      <c r="D10" s="31">
        <v>46197</v>
      </c>
      <c r="E10" s="31">
        <v>46198</v>
      </c>
      <c r="F10" s="31">
        <v>46199</v>
      </c>
      <c r="G10" s="31">
        <v>46200</v>
      </c>
      <c r="H10" s="31">
        <v>46201</v>
      </c>
    </row>
    <row r="11" spans="2:9" s="12" customFormat="1" ht="56.15" customHeight="1" x14ac:dyDescent="0.45">
      <c r="B11" s="32"/>
      <c r="C11" s="32"/>
      <c r="D11" s="32"/>
      <c r="E11" s="32"/>
      <c r="F11" s="32"/>
      <c r="G11" s="32"/>
      <c r="H11" s="32"/>
    </row>
    <row r="12" spans="2:9" s="8" customFormat="1" ht="24" customHeight="1" x14ac:dyDescent="0.45">
      <c r="B12" s="33">
        <f t="array" ref="B12:H12">DaysAndWeeks+DATE(CalendarYear,6,1)-WEEKDAY(DATE(CalendarYear,6,1),(WeekStart="星期一")+1)+29</f>
        <v>46202</v>
      </c>
      <c r="C12" s="33">
        <v>46203</v>
      </c>
      <c r="D12" s="33">
        <v>46204</v>
      </c>
      <c r="E12" s="33">
        <v>46205</v>
      </c>
      <c r="F12" s="33">
        <v>46206</v>
      </c>
      <c r="G12" s="33">
        <v>46207</v>
      </c>
      <c r="H12" s="33">
        <v>46208</v>
      </c>
    </row>
    <row r="13" spans="2:9" s="12" customFormat="1" ht="56.15" customHeight="1" x14ac:dyDescent="0.45">
      <c r="B13" s="30"/>
      <c r="C13" s="30"/>
      <c r="D13" s="30"/>
      <c r="E13" s="30"/>
      <c r="F13" s="30"/>
      <c r="G13" s="30"/>
      <c r="H13" s="30"/>
    </row>
    <row r="14" spans="2:9" s="8" customFormat="1" ht="24" customHeight="1" x14ac:dyDescent="0.45">
      <c r="B14" s="31">
        <f t="array" ref="B14:C14">DaysAndWeeks+DATE(CalendarYear,6,1)-WEEKDAY(DATE(CalendarYear,6,1),(WeekStart="星期一")+1)+36</f>
        <v>46209</v>
      </c>
      <c r="C14" s="31">
        <v>46210</v>
      </c>
      <c r="D14" s="54" t="s">
        <v>0</v>
      </c>
      <c r="E14" s="54"/>
      <c r="F14" s="54"/>
      <c r="G14" s="54"/>
      <c r="H14" s="55"/>
    </row>
    <row r="15" spans="2:9" s="12" customFormat="1" ht="56.15" customHeight="1" x14ac:dyDescent="0.45">
      <c r="B15" s="32"/>
      <c r="C15" s="32"/>
      <c r="D15" s="56"/>
      <c r="E15" s="56"/>
      <c r="F15" s="56"/>
      <c r="G15" s="56"/>
      <c r="H15" s="57"/>
    </row>
  </sheetData>
  <mergeCells count="3">
    <mergeCell ref="B2:D2"/>
    <mergeCell ref="D14:H14"/>
    <mergeCell ref="D15:H15"/>
  </mergeCells>
  <phoneticPr fontId="24" type="noConversion"/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自动确定工作日" sqref="C3:H3" xr:uid="{00000000-0002-0000-0500-000000000000}"/>
    <dataValidation allowBlank="1" showInputMessage="1" showErrorMessage="1" prompt="6 月日历" sqref="A1" xr:uid="{00000000-0002-0000-0500-000001000000}"/>
    <dataValidation allowBlank="1" showInputMessage="1" showErrorMessage="1" prompt="根据“1 月”工作表中输入的年份自动更新此单元格中的年份。下方的日历具有上个月和下个月的日期，字体底纹较浅" sqref="B2:D2" xr:uid="{00000000-0002-0000-0500-000002000000}"/>
    <dataValidation allowBlank="1" showInputMessage="1" showErrorMessage="1" prompt="此行包含此日历的工作日名称。此单元格包含一周的开始日期。若要更改周开始日期，请在“1 月”工作表的单元格 L5 中输入一个新的工作日。" sqref="B3" xr:uid="{00000000-0002-0000-0500-000003000000}"/>
    <dataValidation allowBlank="1" showInputMessage="1" prompt="在下方单元格中输入每月备注" sqref="D14:H14" xr:uid="{00000000-0002-0000-0500-000004000000}"/>
    <dataValidation allowBlank="1" showInputMessage="1" prompt="在此单元格中输入每月备注" sqref="D15:H15" xr:uid="{00000000-0002-0000-0500-000005000000}"/>
    <dataValidation allowBlank="1" showInputMessage="1" showErrorMessage="1" prompt="此行和第 7、9、11、13 和 15 行包含的单元格用于输入与上述单元格中的日历日相关的每日备注。" sqref="B5" xr:uid="{00000000-0002-0000-0500-000006000000}"/>
    <dataValidation allowBlank="1" showInputMessage="1" showErrorMessage="1" prompt="此行和第 6、8、10、12 和 14 行包含一周的日历日。若此单元格不包含数字 1，则为上个月的某一天。在单元格 D15 中输入备注。" sqref="B4" xr:uid="{00000000-0002-0000-05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/>
  </sheetViews>
  <sheetFormatPr defaultColWidth="8.84375" defaultRowHeight="16.5" x14ac:dyDescent="0.45"/>
  <cols>
    <col min="1" max="1" width="1.765625" style="1" customWidth="1"/>
    <col min="2" max="8" width="16.765625" style="1" customWidth="1"/>
    <col min="9" max="9" width="1.765625" style="1" customWidth="1"/>
    <col min="10" max="10" width="8.765625" style="1" customWidth="1"/>
    <col min="11" max="16384" width="8.84375" style="1"/>
  </cols>
  <sheetData>
    <row r="1" spans="2:9" ht="9" customHeight="1" x14ac:dyDescent="0.45">
      <c r="I1" s="1" t="s">
        <v>1</v>
      </c>
    </row>
    <row r="2" spans="2:9" ht="96" customHeight="1" x14ac:dyDescent="0.45">
      <c r="B2" s="53" t="str">
        <f>CalendarYear&amp;" 年 7 月"</f>
        <v>2026 年 7 月</v>
      </c>
      <c r="C2" s="53"/>
      <c r="D2" s="53"/>
      <c r="E2" s="2"/>
      <c r="F2" s="2"/>
      <c r="G2" s="2"/>
      <c r="H2" s="3"/>
    </row>
    <row r="3" spans="2:9" s="4" customFormat="1" ht="24" customHeight="1" x14ac:dyDescent="0.45">
      <c r="B3" s="26" t="str">
        <f>WeekStart</f>
        <v>星期一</v>
      </c>
      <c r="C3" s="27" t="str">
        <f t="shared" ref="C3:H3" si="0">TEXT(C4,"aaaa")</f>
        <v>星期二</v>
      </c>
      <c r="D3" s="27" t="str">
        <f t="shared" si="0"/>
        <v>星期三</v>
      </c>
      <c r="E3" s="27" t="str">
        <f t="shared" si="0"/>
        <v>星期四</v>
      </c>
      <c r="F3" s="27" t="str">
        <f t="shared" si="0"/>
        <v>星期五</v>
      </c>
      <c r="G3" s="27" t="str">
        <f t="shared" si="0"/>
        <v>星期六</v>
      </c>
      <c r="H3" s="28" t="str">
        <f t="shared" si="0"/>
        <v>星期日</v>
      </c>
    </row>
    <row r="4" spans="2:9" s="8" customFormat="1" ht="24" customHeight="1" x14ac:dyDescent="0.4">
      <c r="B4" s="29">
        <f t="array" ref="B4:H4">DaysAndWeeks+DATE(CalendarYear,7,1)-WEEKDAY(DATE(CalendarYear,7,1),(WeekStart="星期一")+1)+1</f>
        <v>46202</v>
      </c>
      <c r="C4" s="29">
        <v>46203</v>
      </c>
      <c r="D4" s="29">
        <v>46204</v>
      </c>
      <c r="E4" s="29">
        <v>46205</v>
      </c>
      <c r="F4" s="29">
        <v>46206</v>
      </c>
      <c r="G4" s="29">
        <v>46207</v>
      </c>
      <c r="H4" s="29">
        <v>46208</v>
      </c>
    </row>
    <row r="5" spans="2:9" s="12" customFormat="1" ht="56.15" customHeight="1" x14ac:dyDescent="0.45">
      <c r="B5" s="30"/>
      <c r="C5" s="30"/>
      <c r="D5" s="30"/>
      <c r="E5" s="30"/>
      <c r="F5" s="30"/>
      <c r="G5" s="30"/>
      <c r="H5" s="30"/>
    </row>
    <row r="6" spans="2:9" s="8" customFormat="1" ht="24" customHeight="1" x14ac:dyDescent="0.45">
      <c r="B6" s="31">
        <f t="array" ref="B6:H6">DaysAndWeeks+DATE(CalendarYear,7,1)-WEEKDAY(DATE(CalendarYear,7,1),(WeekStart="星期一")+1)+8</f>
        <v>46209</v>
      </c>
      <c r="C6" s="31">
        <v>46210</v>
      </c>
      <c r="D6" s="31">
        <v>46211</v>
      </c>
      <c r="E6" s="31">
        <v>46212</v>
      </c>
      <c r="F6" s="31">
        <v>46213</v>
      </c>
      <c r="G6" s="31">
        <v>46214</v>
      </c>
      <c r="H6" s="31">
        <v>46215</v>
      </c>
    </row>
    <row r="7" spans="2:9" s="12" customFormat="1" ht="56.15" customHeight="1" x14ac:dyDescent="0.45">
      <c r="B7" s="32"/>
      <c r="C7" s="32"/>
      <c r="D7" s="32"/>
      <c r="E7" s="32"/>
      <c r="F7" s="32"/>
      <c r="G7" s="32"/>
      <c r="H7" s="32"/>
    </row>
    <row r="8" spans="2:9" s="8" customFormat="1" ht="24" customHeight="1" x14ac:dyDescent="0.45">
      <c r="B8" s="33">
        <f t="array" ref="B8:H8">DaysAndWeeks+DATE(CalendarYear,7,1)-WEEKDAY(DATE(CalendarYear,7,1),(WeekStart="星期一")+1)+15</f>
        <v>46216</v>
      </c>
      <c r="C8" s="33">
        <v>46217</v>
      </c>
      <c r="D8" s="33">
        <v>46218</v>
      </c>
      <c r="E8" s="33">
        <v>46219</v>
      </c>
      <c r="F8" s="33">
        <v>46220</v>
      </c>
      <c r="G8" s="33">
        <v>46221</v>
      </c>
      <c r="H8" s="33">
        <v>46222</v>
      </c>
    </row>
    <row r="9" spans="2:9" s="12" customFormat="1" ht="56.15" customHeight="1" x14ac:dyDescent="0.45">
      <c r="B9" s="30"/>
      <c r="C9" s="30"/>
      <c r="D9" s="30"/>
      <c r="E9" s="30"/>
      <c r="F9" s="30"/>
      <c r="G9" s="30"/>
      <c r="H9" s="30"/>
    </row>
    <row r="10" spans="2:9" s="8" customFormat="1" ht="24" customHeight="1" x14ac:dyDescent="0.45">
      <c r="B10" s="31">
        <f t="array" ref="B10:H10">DaysAndWeeks+DATE(CalendarYear,7,1)-WEEKDAY(DATE(CalendarYear,7,1),(WeekStart="星期一")+1)+22</f>
        <v>46223</v>
      </c>
      <c r="C10" s="31">
        <v>46224</v>
      </c>
      <c r="D10" s="31">
        <v>46225</v>
      </c>
      <c r="E10" s="31">
        <v>46226</v>
      </c>
      <c r="F10" s="31">
        <v>46227</v>
      </c>
      <c r="G10" s="31">
        <v>46228</v>
      </c>
      <c r="H10" s="31">
        <v>46229</v>
      </c>
    </row>
    <row r="11" spans="2:9" s="12" customFormat="1" ht="56.15" customHeight="1" x14ac:dyDescent="0.45">
      <c r="B11" s="32"/>
      <c r="C11" s="32"/>
      <c r="D11" s="32"/>
      <c r="E11" s="32"/>
      <c r="F11" s="32"/>
      <c r="G11" s="32"/>
      <c r="H11" s="32"/>
    </row>
    <row r="12" spans="2:9" s="8" customFormat="1" ht="24" customHeight="1" x14ac:dyDescent="0.45">
      <c r="B12" s="33">
        <f t="array" ref="B12:H12">DaysAndWeeks+DATE(CalendarYear,7,1)-WEEKDAY(DATE(CalendarYear,7,1),(WeekStart="星期一")+1)+29</f>
        <v>46230</v>
      </c>
      <c r="C12" s="33">
        <v>46231</v>
      </c>
      <c r="D12" s="33">
        <v>46232</v>
      </c>
      <c r="E12" s="33">
        <v>46233</v>
      </c>
      <c r="F12" s="33">
        <v>46234</v>
      </c>
      <c r="G12" s="33">
        <v>46235</v>
      </c>
      <c r="H12" s="33">
        <v>46236</v>
      </c>
    </row>
    <row r="13" spans="2:9" s="12" customFormat="1" ht="56.15" customHeight="1" x14ac:dyDescent="0.45">
      <c r="B13" s="30"/>
      <c r="C13" s="30"/>
      <c r="D13" s="30"/>
      <c r="E13" s="30"/>
      <c r="F13" s="30"/>
      <c r="G13" s="30"/>
      <c r="H13" s="30"/>
    </row>
    <row r="14" spans="2:9" s="8" customFormat="1" ht="24" customHeight="1" x14ac:dyDescent="0.45">
      <c r="B14" s="31">
        <f t="array" ref="B14:C14">DaysAndWeeks+DATE(CalendarYear,7,1)-WEEKDAY(DATE(CalendarYear,7,1),(WeekStart="星期一")+1)+36</f>
        <v>46237</v>
      </c>
      <c r="C14" s="31">
        <v>46238</v>
      </c>
      <c r="D14" s="54" t="s">
        <v>0</v>
      </c>
      <c r="E14" s="54"/>
      <c r="F14" s="54"/>
      <c r="G14" s="54"/>
      <c r="H14" s="55"/>
    </row>
    <row r="15" spans="2:9" s="12" customFormat="1" ht="56.15" customHeight="1" x14ac:dyDescent="0.45">
      <c r="B15" s="32"/>
      <c r="C15" s="32"/>
      <c r="D15" s="56"/>
      <c r="E15" s="56"/>
      <c r="F15" s="56"/>
      <c r="G15" s="56"/>
      <c r="H15" s="57"/>
    </row>
  </sheetData>
  <mergeCells count="3">
    <mergeCell ref="B2:D2"/>
    <mergeCell ref="D14:H14"/>
    <mergeCell ref="D15:H15"/>
  </mergeCells>
  <phoneticPr fontId="24" type="noConversion"/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自动确定工作日" sqref="C3:H3" xr:uid="{00000000-0002-0000-0600-000000000000}"/>
    <dataValidation allowBlank="1" showInputMessage="1" showErrorMessage="1" prompt="7 月日历" sqref="A1" xr:uid="{00000000-0002-0000-0600-000001000000}"/>
    <dataValidation allowBlank="1" showInputMessage="1" showErrorMessage="1" prompt="根据“1 月”工作表中输入的年份自动更新此单元格中的年份。下方的日历具有上个月和下个月的日期，字体底纹较浅" sqref="B2:D2" xr:uid="{00000000-0002-0000-0600-000002000000}"/>
    <dataValidation allowBlank="1" showInputMessage="1" showErrorMessage="1" prompt="此行和第 6、8、10、12 和 14 行包含一周的日历日。若此单元格不包含数字 1，则为上个月的某一天。在单元格 D15 中输入备注。" sqref="B4" xr:uid="{00000000-0002-0000-0600-000003000000}"/>
    <dataValidation allowBlank="1" showInputMessage="1" showErrorMessage="1" prompt="此行和第 7、9、11、13 和 15 行包含的单元格用于输入与上述单元格中的日历日相关的每日备注。" sqref="B5" xr:uid="{00000000-0002-0000-0600-000004000000}"/>
    <dataValidation allowBlank="1" showInputMessage="1" prompt="在此单元格中输入每月备注" sqref="D15:H15" xr:uid="{00000000-0002-0000-0600-000005000000}"/>
    <dataValidation allowBlank="1" showInputMessage="1" prompt="在下方单元格中输入每月备注" sqref="D14:H14" xr:uid="{00000000-0002-0000-0600-000006000000}"/>
    <dataValidation allowBlank="1" showInputMessage="1" showErrorMessage="1" prompt="此行包含此日历的工作日名称。此单元格包含一周的开始日期。若要更改周开始日期，请在“1 月”工作表的单元格 L5 中输入一个新的工作日。" sqref="B3" xr:uid="{00000000-0002-0000-06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84375" defaultRowHeight="16.5" x14ac:dyDescent="0.45"/>
  <cols>
    <col min="1" max="1" width="1.765625" style="1" customWidth="1"/>
    <col min="2" max="8" width="16.765625" style="1" customWidth="1"/>
    <col min="9" max="9" width="1.765625" style="1" customWidth="1"/>
    <col min="10" max="10" width="8.765625" style="1" customWidth="1"/>
    <col min="11" max="16384" width="8.84375" style="1"/>
  </cols>
  <sheetData>
    <row r="1" spans="2:9" ht="9" customHeight="1" x14ac:dyDescent="0.45">
      <c r="I1" s="1" t="s">
        <v>1</v>
      </c>
    </row>
    <row r="2" spans="2:9" ht="96" customHeight="1" x14ac:dyDescent="0.45">
      <c r="B2" s="53" t="str">
        <f>CalendarYear&amp;" 年 8 月"</f>
        <v>2026 年 8 月</v>
      </c>
      <c r="C2" s="53"/>
      <c r="D2" s="53"/>
      <c r="E2" s="2"/>
      <c r="F2" s="2"/>
      <c r="G2" s="2"/>
      <c r="H2" s="3"/>
    </row>
    <row r="3" spans="2:9" s="4" customFormat="1" ht="24" customHeight="1" x14ac:dyDescent="0.45">
      <c r="B3" s="26" t="str">
        <f>WeekStart</f>
        <v>星期一</v>
      </c>
      <c r="C3" s="27" t="str">
        <f t="shared" ref="C3:H3" si="0">TEXT(C4,"aaaa")</f>
        <v>星期二</v>
      </c>
      <c r="D3" s="27" t="str">
        <f t="shared" si="0"/>
        <v>星期三</v>
      </c>
      <c r="E3" s="27" t="str">
        <f t="shared" si="0"/>
        <v>星期四</v>
      </c>
      <c r="F3" s="27" t="str">
        <f t="shared" si="0"/>
        <v>星期五</v>
      </c>
      <c r="G3" s="27" t="str">
        <f t="shared" si="0"/>
        <v>星期六</v>
      </c>
      <c r="H3" s="28" t="str">
        <f t="shared" si="0"/>
        <v>星期日</v>
      </c>
    </row>
    <row r="4" spans="2:9" s="8" customFormat="1" ht="24" customHeight="1" x14ac:dyDescent="0.4">
      <c r="B4" s="29">
        <f t="array" ref="B4:H4">DaysAndWeeks+DATE(CalendarYear,8,1)-WEEKDAY(DATE(CalendarYear,8,1),(WeekStart="星期一")+1)+1</f>
        <v>46230</v>
      </c>
      <c r="C4" s="29">
        <v>46231</v>
      </c>
      <c r="D4" s="29">
        <v>46232</v>
      </c>
      <c r="E4" s="29">
        <v>46233</v>
      </c>
      <c r="F4" s="29">
        <v>46234</v>
      </c>
      <c r="G4" s="29">
        <v>46235</v>
      </c>
      <c r="H4" s="29">
        <v>46236</v>
      </c>
    </row>
    <row r="5" spans="2:9" s="12" customFormat="1" ht="56.15" customHeight="1" x14ac:dyDescent="0.45">
      <c r="B5" s="30"/>
      <c r="C5" s="30"/>
      <c r="D5" s="30"/>
      <c r="E5" s="30"/>
      <c r="F5" s="30"/>
      <c r="G5" s="30"/>
      <c r="H5" s="30"/>
    </row>
    <row r="6" spans="2:9" s="8" customFormat="1" ht="24" customHeight="1" x14ac:dyDescent="0.45">
      <c r="B6" s="31">
        <f t="array" ref="B6:H6">DaysAndWeeks+DATE(CalendarYear,8,1)-WEEKDAY(DATE(CalendarYear,8,1),(WeekStart="星期一")+1)+8</f>
        <v>46237</v>
      </c>
      <c r="C6" s="31">
        <v>46238</v>
      </c>
      <c r="D6" s="31">
        <v>46239</v>
      </c>
      <c r="E6" s="31">
        <v>46240</v>
      </c>
      <c r="F6" s="31">
        <v>46241</v>
      </c>
      <c r="G6" s="31">
        <v>46242</v>
      </c>
      <c r="H6" s="31">
        <v>46243</v>
      </c>
    </row>
    <row r="7" spans="2:9" s="12" customFormat="1" ht="56.15" customHeight="1" x14ac:dyDescent="0.45">
      <c r="B7" s="32"/>
      <c r="C7" s="32"/>
      <c r="D7" s="32"/>
      <c r="E7" s="32"/>
      <c r="F7" s="32"/>
      <c r="G7" s="32"/>
      <c r="H7" s="32"/>
    </row>
    <row r="8" spans="2:9" s="8" customFormat="1" ht="24" customHeight="1" x14ac:dyDescent="0.45">
      <c r="B8" s="33">
        <f t="array" ref="B8:H8">DaysAndWeeks+DATE(CalendarYear,8,1)-WEEKDAY(DATE(CalendarYear,8,1),(WeekStart="星期一")+1)+15</f>
        <v>46244</v>
      </c>
      <c r="C8" s="33">
        <v>46245</v>
      </c>
      <c r="D8" s="33">
        <v>46246</v>
      </c>
      <c r="E8" s="33">
        <v>46247</v>
      </c>
      <c r="F8" s="33">
        <v>46248</v>
      </c>
      <c r="G8" s="33">
        <v>46249</v>
      </c>
      <c r="H8" s="33">
        <v>46250</v>
      </c>
    </row>
    <row r="9" spans="2:9" s="12" customFormat="1" ht="56.15" customHeight="1" x14ac:dyDescent="0.45">
      <c r="B9" s="30"/>
      <c r="C9" s="30"/>
      <c r="D9" s="30"/>
      <c r="E9" s="30"/>
      <c r="F9" s="30"/>
      <c r="G9" s="30"/>
      <c r="H9" s="30"/>
    </row>
    <row r="10" spans="2:9" s="8" customFormat="1" ht="24" customHeight="1" x14ac:dyDescent="0.45">
      <c r="B10" s="31">
        <f t="array" ref="B10:H10">DaysAndWeeks+DATE(CalendarYear,8,1)-WEEKDAY(DATE(CalendarYear,8,1),(WeekStart="星期一")+1)+22</f>
        <v>46251</v>
      </c>
      <c r="C10" s="31">
        <v>46252</v>
      </c>
      <c r="D10" s="31">
        <v>46253</v>
      </c>
      <c r="E10" s="31">
        <v>46254</v>
      </c>
      <c r="F10" s="31">
        <v>46255</v>
      </c>
      <c r="G10" s="31">
        <v>46256</v>
      </c>
      <c r="H10" s="31">
        <v>46257</v>
      </c>
    </row>
    <row r="11" spans="2:9" s="12" customFormat="1" ht="56.15" customHeight="1" x14ac:dyDescent="0.45">
      <c r="B11" s="32"/>
      <c r="C11" s="32"/>
      <c r="D11" s="32"/>
      <c r="E11" s="32"/>
      <c r="F11" s="32"/>
      <c r="G11" s="32"/>
      <c r="H11" s="32"/>
    </row>
    <row r="12" spans="2:9" s="8" customFormat="1" ht="24" customHeight="1" x14ac:dyDescent="0.45">
      <c r="B12" s="33">
        <f t="array" ref="B12:H12">DaysAndWeeks+DATE(CalendarYear,8,1)-WEEKDAY(DATE(CalendarYear,8,1),(WeekStart="星期一")+1)+29</f>
        <v>46258</v>
      </c>
      <c r="C12" s="33">
        <v>46259</v>
      </c>
      <c r="D12" s="33">
        <v>46260</v>
      </c>
      <c r="E12" s="33">
        <v>46261</v>
      </c>
      <c r="F12" s="33">
        <v>46262</v>
      </c>
      <c r="G12" s="33">
        <v>46263</v>
      </c>
      <c r="H12" s="33">
        <v>46264</v>
      </c>
    </row>
    <row r="13" spans="2:9" s="12" customFormat="1" ht="56.15" customHeight="1" x14ac:dyDescent="0.45">
      <c r="B13" s="30"/>
      <c r="C13" s="30"/>
      <c r="D13" s="30"/>
      <c r="E13" s="30"/>
      <c r="F13" s="30"/>
      <c r="G13" s="30"/>
      <c r="H13" s="30"/>
    </row>
    <row r="14" spans="2:9" s="8" customFormat="1" ht="24" customHeight="1" x14ac:dyDescent="0.45">
      <c r="B14" s="31">
        <f t="array" ref="B14:C14">DaysAndWeeks+DATE(CalendarYear,8,1)-WEEKDAY(DATE(CalendarYear,8,1),(WeekStart="星期一")+1)+36</f>
        <v>46265</v>
      </c>
      <c r="C14" s="31">
        <v>46266</v>
      </c>
      <c r="D14" s="54" t="s">
        <v>0</v>
      </c>
      <c r="E14" s="54"/>
      <c r="F14" s="54"/>
      <c r="G14" s="54"/>
      <c r="H14" s="55"/>
    </row>
    <row r="15" spans="2:9" s="12" customFormat="1" ht="56.15" customHeight="1" x14ac:dyDescent="0.45">
      <c r="B15" s="32"/>
      <c r="C15" s="32"/>
      <c r="D15" s="56"/>
      <c r="E15" s="56"/>
      <c r="F15" s="56"/>
      <c r="G15" s="56"/>
      <c r="H15" s="57"/>
    </row>
  </sheetData>
  <mergeCells count="3">
    <mergeCell ref="B2:D2"/>
    <mergeCell ref="D14:H14"/>
    <mergeCell ref="D15:H15"/>
  </mergeCells>
  <phoneticPr fontId="24" type="noConversion"/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自动确定工作日" sqref="C3:H3" xr:uid="{00000000-0002-0000-0700-000000000000}"/>
    <dataValidation allowBlank="1" showInputMessage="1" showErrorMessage="1" prompt="根据“1 月”工作表中输入的年份自动更新此单元格中的年份。下方的日历具有上个月和下个月的日期，字体底纹较浅" sqref="B2:D2" xr:uid="{00000000-0002-0000-0700-000001000000}"/>
    <dataValidation allowBlank="1" showInputMessage="1" showErrorMessage="1" prompt="8 月日历" sqref="A1" xr:uid="{00000000-0002-0000-0700-000002000000}"/>
    <dataValidation allowBlank="1" showInputMessage="1" showErrorMessage="1" prompt="此行包含此日历的工作日名称。此单元格包含一周的开始日期。若要更改周开始日期，请在“1 月”工作表的单元格 L5 中输入一个新的工作日。" sqref="B3" xr:uid="{00000000-0002-0000-0700-000003000000}"/>
    <dataValidation allowBlank="1" showInputMessage="1" prompt="在下方单元格中输入每月备注" sqref="D14:H14" xr:uid="{00000000-0002-0000-0700-000004000000}"/>
    <dataValidation allowBlank="1" showInputMessage="1" prompt="在此单元格中输入每月备注" sqref="D15:H15" xr:uid="{00000000-0002-0000-0700-000005000000}"/>
    <dataValidation allowBlank="1" showInputMessage="1" showErrorMessage="1" prompt="此行和第 7、9、11、13 和 15 行包含的单元格用于输入与上述单元格中的日历日相关的每日备注。" sqref="B5" xr:uid="{00000000-0002-0000-0700-000006000000}"/>
    <dataValidation allowBlank="1" showInputMessage="1" showErrorMessage="1" prompt="此行和第 6、8、10、12 和 14 行包含一周的日历日。若此单元格不包含数字 1，则为上个月的某一天。在单元格 D15 中输入备注。" sqref="B4" xr:uid="{00000000-0002-0000-07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84375" defaultRowHeight="16.5" x14ac:dyDescent="0.45"/>
  <cols>
    <col min="1" max="1" width="1.765625" style="1" customWidth="1"/>
    <col min="2" max="8" width="16.765625" style="1" customWidth="1"/>
    <col min="9" max="9" width="1.765625" style="1" customWidth="1"/>
    <col min="10" max="10" width="8.765625" style="1" customWidth="1"/>
    <col min="11" max="16384" width="8.84375" style="1"/>
  </cols>
  <sheetData>
    <row r="1" spans="2:9" ht="9" customHeight="1" x14ac:dyDescent="0.45">
      <c r="I1" s="1" t="s">
        <v>1</v>
      </c>
    </row>
    <row r="2" spans="2:9" ht="96" customHeight="1" x14ac:dyDescent="0.45">
      <c r="B2" s="58" t="str">
        <f>CalendarYear&amp;" 年 9 月"</f>
        <v>2026 年 9 月</v>
      </c>
      <c r="C2" s="58"/>
      <c r="D2" s="58"/>
      <c r="E2" s="2"/>
      <c r="F2" s="2"/>
      <c r="G2" s="2"/>
      <c r="H2" s="3"/>
    </row>
    <row r="3" spans="2:9" s="4" customFormat="1" ht="24" customHeight="1" x14ac:dyDescent="0.45">
      <c r="B3" s="34" t="str">
        <f>WeekStart</f>
        <v>星期一</v>
      </c>
      <c r="C3" s="35" t="str">
        <f t="shared" ref="C3:H3" si="0">TEXT(C4,"aaaa")</f>
        <v>星期二</v>
      </c>
      <c r="D3" s="35" t="str">
        <f t="shared" si="0"/>
        <v>星期三</v>
      </c>
      <c r="E3" s="35" t="str">
        <f t="shared" si="0"/>
        <v>星期四</v>
      </c>
      <c r="F3" s="35" t="str">
        <f t="shared" si="0"/>
        <v>星期五</v>
      </c>
      <c r="G3" s="35" t="str">
        <f t="shared" si="0"/>
        <v>星期六</v>
      </c>
      <c r="H3" s="36" t="str">
        <f t="shared" si="0"/>
        <v>星期日</v>
      </c>
    </row>
    <row r="4" spans="2:9" s="8" customFormat="1" ht="24" customHeight="1" x14ac:dyDescent="0.4">
      <c r="B4" s="37">
        <f t="array" ref="B4:H4">DaysAndWeeks+DATE(CalendarYear,9,1)-WEEKDAY(DATE(CalendarYear,9,1),(WeekStart="星期一")+1)+1</f>
        <v>46265</v>
      </c>
      <c r="C4" s="37">
        <v>46266</v>
      </c>
      <c r="D4" s="37">
        <v>46267</v>
      </c>
      <c r="E4" s="37">
        <v>46268</v>
      </c>
      <c r="F4" s="37">
        <v>46269</v>
      </c>
      <c r="G4" s="37">
        <v>46270</v>
      </c>
      <c r="H4" s="37">
        <v>46271</v>
      </c>
    </row>
    <row r="5" spans="2:9" s="12" customFormat="1" ht="56.15" customHeight="1" x14ac:dyDescent="0.45">
      <c r="B5" s="38"/>
      <c r="C5" s="38"/>
      <c r="D5" s="38"/>
      <c r="E5" s="38"/>
      <c r="F5" s="38"/>
      <c r="G5" s="38"/>
      <c r="H5" s="38"/>
    </row>
    <row r="6" spans="2:9" s="8" customFormat="1" ht="24" customHeight="1" x14ac:dyDescent="0.45">
      <c r="B6" s="39">
        <f t="array" ref="B6:H6">DaysAndWeeks+DATE(CalendarYear,9,1)-WEEKDAY(DATE(CalendarYear,9,1),(WeekStart="星期一")+1)+8</f>
        <v>46272</v>
      </c>
      <c r="C6" s="39">
        <v>46273</v>
      </c>
      <c r="D6" s="39">
        <v>46274</v>
      </c>
      <c r="E6" s="39">
        <v>46275</v>
      </c>
      <c r="F6" s="39">
        <v>46276</v>
      </c>
      <c r="G6" s="39">
        <v>46277</v>
      </c>
      <c r="H6" s="39">
        <v>46278</v>
      </c>
    </row>
    <row r="7" spans="2:9" s="12" customFormat="1" ht="56.15" customHeight="1" x14ac:dyDescent="0.45">
      <c r="B7" s="40"/>
      <c r="C7" s="40"/>
      <c r="D7" s="40"/>
      <c r="E7" s="40"/>
      <c r="F7" s="40"/>
      <c r="G7" s="40"/>
      <c r="H7" s="40"/>
    </row>
    <row r="8" spans="2:9" s="8" customFormat="1" ht="24" customHeight="1" x14ac:dyDescent="0.45">
      <c r="B8" s="41">
        <f t="array" ref="B8:H8">DaysAndWeeks+DATE(CalendarYear,9,1)-WEEKDAY(DATE(CalendarYear,9,1),(WeekStart="星期一")+1)+15</f>
        <v>46279</v>
      </c>
      <c r="C8" s="41">
        <v>46280</v>
      </c>
      <c r="D8" s="41">
        <v>46281</v>
      </c>
      <c r="E8" s="41">
        <v>46282</v>
      </c>
      <c r="F8" s="41">
        <v>46283</v>
      </c>
      <c r="G8" s="41">
        <v>46284</v>
      </c>
      <c r="H8" s="41">
        <v>46285</v>
      </c>
    </row>
    <row r="9" spans="2:9" s="12" customFormat="1" ht="56.15" customHeight="1" x14ac:dyDescent="0.45">
      <c r="B9" s="38"/>
      <c r="C9" s="38"/>
      <c r="D9" s="38"/>
      <c r="E9" s="38"/>
      <c r="F9" s="38"/>
      <c r="G9" s="38"/>
      <c r="H9" s="38"/>
    </row>
    <row r="10" spans="2:9" s="8" customFormat="1" ht="24" customHeight="1" x14ac:dyDescent="0.45">
      <c r="B10" s="39">
        <f t="array" ref="B10:H10">DaysAndWeeks+DATE(CalendarYear,9,1)-WEEKDAY(DATE(CalendarYear,9,1),(WeekStart="星期一")+1)+22</f>
        <v>46286</v>
      </c>
      <c r="C10" s="39">
        <v>46287</v>
      </c>
      <c r="D10" s="39">
        <v>46288</v>
      </c>
      <c r="E10" s="39">
        <v>46289</v>
      </c>
      <c r="F10" s="39">
        <v>46290</v>
      </c>
      <c r="G10" s="39">
        <v>46291</v>
      </c>
      <c r="H10" s="39">
        <v>46292</v>
      </c>
    </row>
    <row r="11" spans="2:9" s="12" customFormat="1" ht="56.15" customHeight="1" x14ac:dyDescent="0.45">
      <c r="B11" s="40"/>
      <c r="C11" s="40"/>
      <c r="D11" s="40"/>
      <c r="E11" s="40"/>
      <c r="F11" s="40"/>
      <c r="G11" s="40"/>
      <c r="H11" s="40"/>
    </row>
    <row r="12" spans="2:9" s="8" customFormat="1" ht="24" customHeight="1" x14ac:dyDescent="0.45">
      <c r="B12" s="41">
        <f t="array" ref="B12:H12">DaysAndWeeks+DATE(CalendarYear,9,1)-WEEKDAY(DATE(CalendarYear,9,1),(WeekStart="星期一")+1)+29</f>
        <v>46293</v>
      </c>
      <c r="C12" s="41">
        <v>46294</v>
      </c>
      <c r="D12" s="41">
        <v>46295</v>
      </c>
      <c r="E12" s="41">
        <v>46296</v>
      </c>
      <c r="F12" s="41">
        <v>46297</v>
      </c>
      <c r="G12" s="41">
        <v>46298</v>
      </c>
      <c r="H12" s="41">
        <v>46299</v>
      </c>
    </row>
    <row r="13" spans="2:9" s="12" customFormat="1" ht="56.15" customHeight="1" x14ac:dyDescent="0.45">
      <c r="B13" s="38"/>
      <c r="C13" s="38"/>
      <c r="D13" s="38"/>
      <c r="E13" s="38"/>
      <c r="F13" s="38"/>
      <c r="G13" s="38"/>
      <c r="H13" s="38"/>
    </row>
    <row r="14" spans="2:9" s="8" customFormat="1" ht="24" customHeight="1" x14ac:dyDescent="0.45">
      <c r="B14" s="39">
        <f t="array" ref="B14:C14">DaysAndWeeks+DATE(CalendarYear,9,1)-WEEKDAY(DATE(CalendarYear,9,1),(WeekStart="星期一")+1)+36</f>
        <v>46300</v>
      </c>
      <c r="C14" s="39">
        <v>46301</v>
      </c>
      <c r="D14" s="59" t="s">
        <v>0</v>
      </c>
      <c r="E14" s="59"/>
      <c r="F14" s="59"/>
      <c r="G14" s="59"/>
      <c r="H14" s="60"/>
    </row>
    <row r="15" spans="2:9" s="12" customFormat="1" ht="56.15" customHeight="1" x14ac:dyDescent="0.45">
      <c r="B15" s="40"/>
      <c r="C15" s="40"/>
      <c r="D15" s="61"/>
      <c r="E15" s="61"/>
      <c r="F15" s="61"/>
      <c r="G15" s="61"/>
      <c r="H15" s="62"/>
    </row>
  </sheetData>
  <mergeCells count="3">
    <mergeCell ref="B2:D2"/>
    <mergeCell ref="D14:H14"/>
    <mergeCell ref="D15:H15"/>
  </mergeCells>
  <phoneticPr fontId="24" type="noConversion"/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自动确定工作日" sqref="C3:H3" xr:uid="{00000000-0002-0000-0800-000000000000}"/>
    <dataValidation allowBlank="1" showInputMessage="1" showErrorMessage="1" prompt="根据“1 月”工作表中输入的年份自动更新此单元格中的年份。下方的日历具有上个月和下个月的日期，字体底纹较浅" sqref="B2:D2" xr:uid="{00000000-0002-0000-0800-000001000000}"/>
    <dataValidation allowBlank="1" showInputMessage="1" showErrorMessage="1" prompt="9 月日历" sqref="A1" xr:uid="{00000000-0002-0000-0800-000002000000}"/>
    <dataValidation allowBlank="1" showInputMessage="1" showErrorMessage="1" prompt="此行和第 6、8、10、12 和 14 行包含一周的日历日。若此单元格不包含数字 1，则为上个月的某一天。在单元格 D15 中输入备注。" sqref="B4" xr:uid="{00000000-0002-0000-0800-000003000000}"/>
    <dataValidation allowBlank="1" showInputMessage="1" showErrorMessage="1" prompt="此行和第 7、9、11、13 和 15 行包含的单元格用于输入与上述单元格中的日历日相关的每日备注。" sqref="B5" xr:uid="{00000000-0002-0000-0800-000004000000}"/>
    <dataValidation allowBlank="1" showInputMessage="1" prompt="在此单元格中输入每月备注" sqref="D15:H15" xr:uid="{00000000-0002-0000-0800-000005000000}"/>
    <dataValidation allowBlank="1" showInputMessage="1" prompt="在下方单元格中输入每月备注" sqref="D14:H14" xr:uid="{00000000-0002-0000-0800-000006000000}"/>
    <dataValidation allowBlank="1" showInputMessage="1" showErrorMessage="1" prompt="此行包含此日历的工作日名称。此单元格包含一周的开始日期。若要更改周开始日期，请在“1 月”工作表的单元格 L5 中输入一个新的工作日。" sqref="B3" xr:uid="{00000000-0002-0000-08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命名范围</vt:lpstr>
      </vt:variant>
      <vt:variant>
        <vt:i4>39</vt:i4>
      </vt:variant>
    </vt:vector>
  </HeadingPairs>
  <TitlesOfParts>
    <vt:vector size="51" baseType="lpstr">
      <vt:lpstr>1 月</vt:lpstr>
      <vt:lpstr>2 月</vt:lpstr>
      <vt:lpstr>3 月</vt:lpstr>
      <vt:lpstr>4 月</vt:lpstr>
      <vt:lpstr>5 月</vt:lpstr>
      <vt:lpstr>6 月</vt:lpstr>
      <vt:lpstr>7 月</vt:lpstr>
      <vt:lpstr>8 月</vt:lpstr>
      <vt:lpstr>9 月</vt:lpstr>
      <vt:lpstr>10 月</vt:lpstr>
      <vt:lpstr>11 月</vt:lpstr>
      <vt:lpstr>12 月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'1 月'!Print_Area</vt:lpstr>
      <vt:lpstr>'10 月'!Print_Area</vt:lpstr>
      <vt:lpstr>'11 月'!Print_Area</vt:lpstr>
      <vt:lpstr>'12 月'!Print_Area</vt:lpstr>
      <vt:lpstr>'2 月'!Print_Area</vt:lpstr>
      <vt:lpstr>'3 月'!Print_Area</vt:lpstr>
      <vt:lpstr>'4 月'!Print_Area</vt:lpstr>
      <vt:lpstr>'5 月'!Print_Area</vt:lpstr>
      <vt:lpstr>'6 月'!Print_Area</vt:lpstr>
      <vt:lpstr>'7 月'!Print_Area</vt:lpstr>
      <vt:lpstr>'8 月'!Print_Area</vt:lpstr>
      <vt:lpstr>'9 月'!Print_Area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2026-02-22T08:22:20Z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